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5180" windowHeight="7890" activeTab="1"/>
  </bookViews>
  <sheets>
    <sheet name="Plan" sheetId="1" r:id="rId1"/>
    <sheet name="Naslovna" sheetId="2" r:id="rId2"/>
    <sheet name="Sheet4" sheetId="3" r:id="rId3"/>
  </sheets>
  <definedNames/>
  <calcPr fullCalcOnLoad="1"/>
</workbook>
</file>

<file path=xl/sharedStrings.xml><?xml version="1.0" encoding="utf-8"?>
<sst xmlns="http://schemas.openxmlformats.org/spreadsheetml/2006/main" count="321" uniqueCount="289">
  <si>
    <t>PVN za zaštitu voda za transportna sredstva koja za pogon koriste naftu i naftne derivate</t>
  </si>
  <si>
    <t>PVN za korištenje površinskih i podzemnih voda za javnu vodoopskrbu</t>
  </si>
  <si>
    <t>PVN za korištenje površinskih i podzemnih voda za flaširanje vode i mineralne vode, za uzgoj ribe u ribnjacima, za navodnjavanje i druge namjene</t>
  </si>
  <si>
    <t>PVN za korištenje površinskih i podzemnih voda za industijske procese, uključujući termoelektrane</t>
  </si>
  <si>
    <t>PVN za korištenje vode za proizvodnju električne energije u hidroelektranama</t>
  </si>
  <si>
    <t>PVN za vađenje materijala iz vodotoka</t>
  </si>
  <si>
    <t>Opća vodna naknada</t>
  </si>
  <si>
    <t>1.</t>
  </si>
  <si>
    <t>2.</t>
  </si>
  <si>
    <t>Vodne naknade</t>
  </si>
  <si>
    <t>I- PLAN PRIHODA I PRIMITAKA:</t>
  </si>
  <si>
    <t>II - PLAN RASHODA I IZDATAKA:</t>
  </si>
  <si>
    <t>1.1.</t>
  </si>
  <si>
    <t>1.2.</t>
  </si>
  <si>
    <t>Bruto plaće i naknade plaće</t>
  </si>
  <si>
    <t>Naknade troškova zaposlenih</t>
  </si>
  <si>
    <t>Doprinosi poslodavca i ostali doprinosi</t>
  </si>
  <si>
    <t>Izdaci za materijal, sitan inventar i usluge</t>
  </si>
  <si>
    <t>Putni troškovi</t>
  </si>
  <si>
    <t>Izdaci za energiju</t>
  </si>
  <si>
    <t>Izdaci za komunikacije i komunalne usluge</t>
  </si>
  <si>
    <t>Izdaci za usluge prevoza i goriva</t>
  </si>
  <si>
    <t>Unajmljivanje imovine, opreme i nematerijalne imovine</t>
  </si>
  <si>
    <t>Izdaci za tekuće održavanje</t>
  </si>
  <si>
    <t>Izdaci osiguranja, bankovnih usluga i usluga platnog prometa</t>
  </si>
  <si>
    <t>Ugovorene i druge posebne usluge</t>
  </si>
  <si>
    <t>Tekući transferi i drugi tekući rashodi</t>
  </si>
  <si>
    <t>Isplate stipendija</t>
  </si>
  <si>
    <t xml:space="preserve">"AGENCIJE ZA VODNO PODRUČJE RIJEKE SAVE" SARAJEVO </t>
  </si>
  <si>
    <t>Stavka plana</t>
  </si>
  <si>
    <t>A.</t>
  </si>
  <si>
    <t>B.</t>
  </si>
  <si>
    <t>A.1.</t>
  </si>
  <si>
    <t>A.2.</t>
  </si>
  <si>
    <t>A.3.</t>
  </si>
  <si>
    <t>A.4.</t>
  </si>
  <si>
    <t>UPRAVLJANJE VODAMA NA VODNOM PODRUČJU RIJEKE SAVE</t>
  </si>
  <si>
    <t>TEKUĆA I INVESTICIONA ULAGANJA U VODNE OBJEKTE</t>
  </si>
  <si>
    <t>IZRADA STRATEŠKO-PLANSKE DOKUMENTACIJE</t>
  </si>
  <si>
    <t>MONITORING VODA</t>
  </si>
  <si>
    <t>INFORMACIONI SISTEM VODA (ISV)</t>
  </si>
  <si>
    <t>IZDAVANJE VODNIH AKATA</t>
  </si>
  <si>
    <t>JAVNOST RADA I PODIZANJE SVIJESTI O VODI</t>
  </si>
  <si>
    <t>PRIKUPLJANJE VODNIH NAKNADA</t>
  </si>
  <si>
    <t>STRUČNE USLUGE NA REALIZACIJI POSLOVA AGENCIJE</t>
  </si>
  <si>
    <t>B.1.</t>
  </si>
  <si>
    <t>B.1.2.</t>
  </si>
  <si>
    <t>ZAŠTITNI VODNI OBJEKTI U VLASNIŠTVU FBiH</t>
  </si>
  <si>
    <t>B.2.</t>
  </si>
  <si>
    <t>PREVENTIVNE AKTIVNOSTI I RADOVI ODBRANE OD POPLAVA NA POVRŠINSKIM VODAMA I KATEGORIJE</t>
  </si>
  <si>
    <t>B.2.1.</t>
  </si>
  <si>
    <t>B.2.2.</t>
  </si>
  <si>
    <t>Izrada projektne dokumentacije</t>
  </si>
  <si>
    <t>Preventivni radovi na odbrani od poplava</t>
  </si>
  <si>
    <t>Kompjuterska oprema</t>
  </si>
  <si>
    <t>Motorna vozila</t>
  </si>
  <si>
    <t xml:space="preserve">Izdaci za kamate  </t>
  </si>
  <si>
    <t>1.3.</t>
  </si>
  <si>
    <t>1.4.</t>
  </si>
  <si>
    <t>1.5.</t>
  </si>
  <si>
    <t>1.6.</t>
  </si>
  <si>
    <t>1.7.</t>
  </si>
  <si>
    <t>1.8.</t>
  </si>
  <si>
    <t>Plaće i naknade troškova zaposlenih</t>
  </si>
  <si>
    <t>Otplata kredita</t>
  </si>
  <si>
    <t>Izdaci za nabavku stalnih sredstava</t>
  </si>
  <si>
    <t>Tekuća rezerva</t>
  </si>
  <si>
    <t>3.</t>
  </si>
  <si>
    <t>4.</t>
  </si>
  <si>
    <t>5.</t>
  </si>
  <si>
    <t>6.</t>
  </si>
  <si>
    <t>7.</t>
  </si>
  <si>
    <t>8.</t>
  </si>
  <si>
    <t>Ukupno rashodi i izdaci: (1+2+3+4+5+6+7+8):</t>
  </si>
  <si>
    <t>Neto plate</t>
  </si>
  <si>
    <t>Doprinosi na teret zaposlenih</t>
  </si>
  <si>
    <t>Bruto plate i naknade plate</t>
  </si>
  <si>
    <t>Prevoz na posao i sa posla</t>
  </si>
  <si>
    <t>Naknade troškova smještaja</t>
  </si>
  <si>
    <t>Nakade troškova odvojenog života</t>
  </si>
  <si>
    <t>Regres za godišnji odmor</t>
  </si>
  <si>
    <t>Otpremnina zbog odlaska u penziju</t>
  </si>
  <si>
    <t xml:space="preserve">Pomoć u slučaju smrti </t>
  </si>
  <si>
    <t>Putni troškovi u zemlji</t>
  </si>
  <si>
    <t>Putni troškovi u inostranstvu</t>
  </si>
  <si>
    <t>Izdaci za gas</t>
  </si>
  <si>
    <t>Izdaci za telefon,telefaks i teleks</t>
  </si>
  <si>
    <t>Izdaci za internet</t>
  </si>
  <si>
    <t>Izdaci za mobilni telefon</t>
  </si>
  <si>
    <t>Poštanske usluge</t>
  </si>
  <si>
    <t>Izdaci za vodu i kanalizaciju</t>
  </si>
  <si>
    <t>Izdaci za usluge odvoza smeća</t>
  </si>
  <si>
    <t>Nabavka materijala i sitnog inventara</t>
  </si>
  <si>
    <t>Nabavka materijala i sitnog  inventara</t>
  </si>
  <si>
    <t>Izdaci za komjuterski materijal</t>
  </si>
  <si>
    <t>Sitan inventar</t>
  </si>
  <si>
    <t>Kancelarijski materijal</t>
  </si>
  <si>
    <t>Auto gume</t>
  </si>
  <si>
    <t>Laboratorijski materijal</t>
  </si>
  <si>
    <t>Materijal za čišćenje</t>
  </si>
  <si>
    <t>Dizel gorivo za prevoz</t>
  </si>
  <si>
    <t>Registracija motornih vozila</t>
  </si>
  <si>
    <t>Unajmljivanje prostora ili zgrada</t>
  </si>
  <si>
    <t>Usluge popravaka i održavanja opreme</t>
  </si>
  <si>
    <t>Usluge popravaka i održavanja  vozila</t>
  </si>
  <si>
    <t>Osiguranje zaposlenih-kolektivno životno osiguranje</t>
  </si>
  <si>
    <t>Izdaci platnog prometa</t>
  </si>
  <si>
    <t>Usluge reprezentacije</t>
  </si>
  <si>
    <t>Izdaci za stručne usluge</t>
  </si>
  <si>
    <t>Izdaci za medicinske i laboratorijske usluge</t>
  </si>
  <si>
    <t>Izdaci po osnovu drugih samostalnih djelatnosti i povremenog samostalnog rada</t>
  </si>
  <si>
    <t>IZVORI PRIHODA I PRIMITAKA</t>
  </si>
  <si>
    <t>EKONOMSKI KOD</t>
  </si>
  <si>
    <t>PLAN RASHODA I IZDATAKA</t>
  </si>
  <si>
    <t>PLAN ZA 2015. GODINU</t>
  </si>
  <si>
    <t>NAMJENA USMJERAVANJA TEKUĆIH RASHODA</t>
  </si>
  <si>
    <t>Ostale usluge opravke i održavanja</t>
  </si>
  <si>
    <t>Pomoć u slučaju teže invalidnosti i bolesti</t>
  </si>
  <si>
    <t>Izdaci za električnu energiju</t>
  </si>
  <si>
    <t>Usluge objavljivanja tendera i oglasa</t>
  </si>
  <si>
    <t>A.3.1.</t>
  </si>
  <si>
    <t>A.6.1.</t>
  </si>
  <si>
    <t>Izdavanje časopisa "Voda i mi"</t>
  </si>
  <si>
    <t>A.6.2.</t>
  </si>
  <si>
    <t>Obilježavanje Svjetskog dana voda</t>
  </si>
  <si>
    <t>A.6.3.</t>
  </si>
  <si>
    <t>Prezentacija projekata i aktivnosti sektora voda u medijima</t>
  </si>
  <si>
    <t xml:space="preserve">Ostali programi podizanja javne svijesti </t>
  </si>
  <si>
    <t>Konvencija o zaštiti rijeke Dunav</t>
  </si>
  <si>
    <t>Okvirni sporazum o slivu rijeke Save</t>
  </si>
  <si>
    <t>Revizija tehničke dokumentacije</t>
  </si>
  <si>
    <t>Stručni nadzor na realizaciji projekata AVP Sava</t>
  </si>
  <si>
    <t>B.1.1</t>
  </si>
  <si>
    <t>Troškovi pripreme i tekućeg održavanja objekata u vlasništvu FBiH</t>
  </si>
  <si>
    <t>B.1.1.1.</t>
  </si>
  <si>
    <t xml:space="preserve">Tekuće održavanje zaštitnih vodnih objekata na području Srednje Posavine </t>
  </si>
  <si>
    <t>B.1.1.2.</t>
  </si>
  <si>
    <t xml:space="preserve">Tekuće održavanje zaštitnih vodnih objekata na području Odžačke Posavine </t>
  </si>
  <si>
    <t>B.1.1.3.</t>
  </si>
  <si>
    <t>Tekuće održavanje zaštitnog vodnog objekta CS Đurići - Vučilovac na području Brčko distrikta (zajedno sa RS i Brčko distriktom)</t>
  </si>
  <si>
    <t>B.1.1.4.</t>
  </si>
  <si>
    <t>Tehničko osmatranje brana i akumulacija Hazna i Vidara u Gradačcu</t>
  </si>
  <si>
    <t>B.1.1.5.</t>
  </si>
  <si>
    <t>Tehnička zaštita objekata sistema odbrane od poplava</t>
  </si>
  <si>
    <t>B.1.1.6.</t>
  </si>
  <si>
    <t>Ostali troškovi na objektima u vlasništvu FBiH (električna energija, telefon,  i dr..)</t>
  </si>
  <si>
    <t>B.1.1.7.</t>
  </si>
  <si>
    <t>B.1.1.8.</t>
  </si>
  <si>
    <t>Sanacije i aktivnosti na otklanjanju poslijedica od štetnog djelovanja voda na objektima u vlasništvu FBiH (FOP član 7)</t>
  </si>
  <si>
    <t>B.1.1.9.</t>
  </si>
  <si>
    <t>Pripremne mjere i radovi na objektima u vlasništvu FBiH (FOP član 5)</t>
  </si>
  <si>
    <t>Troškovi investicionog održavanja objekata u vlasništvu FBiH</t>
  </si>
  <si>
    <t xml:space="preserve"> </t>
  </si>
  <si>
    <t>Ostale kancelarijske mašine</t>
  </si>
  <si>
    <t>Jubilarne nagrade,darovi za djecu, praznične nagrade i dr.</t>
  </si>
  <si>
    <t>Usluge za stručnog obrazovanje</t>
  </si>
  <si>
    <t>Izdaci za poreze i doprinose na dohodak od drugih samost.  djelatnosti i povremenog samostalnog rada</t>
  </si>
  <si>
    <t>Ostale usluge i dažbine</t>
  </si>
  <si>
    <t>Isplata stipendija</t>
  </si>
  <si>
    <t>Ostali tekući rashodi - rashodi sektora voda</t>
  </si>
  <si>
    <t>Ostali tekući rashodi-RASHODI SEKTORA VODA</t>
  </si>
  <si>
    <t>614819 - OSTALI TEKUĆI RASHODI-RASHODI SEKTORA VODA</t>
  </si>
  <si>
    <t>OSTALI TEKUĆI RASHODI-RASHODI SEKTORA VODA</t>
  </si>
  <si>
    <t>A.1.1.</t>
  </si>
  <si>
    <t>A.2.1.</t>
  </si>
  <si>
    <t>A.2.3.</t>
  </si>
  <si>
    <t>A.2.4.</t>
  </si>
  <si>
    <t>A.3.2.</t>
  </si>
  <si>
    <t>B.1.2.1.</t>
  </si>
  <si>
    <t>B.1.2.2.</t>
  </si>
  <si>
    <t>Kancelarijski namještaj</t>
  </si>
  <si>
    <t>B.2.1.3.</t>
  </si>
  <si>
    <t>B.2.2.1.</t>
  </si>
  <si>
    <t>B.2.2.2.</t>
  </si>
  <si>
    <t>B.2.2.3.</t>
  </si>
  <si>
    <t>B.2.2.4.</t>
  </si>
  <si>
    <t>B.2.2.5.</t>
  </si>
  <si>
    <t>B.2.2.6.</t>
  </si>
  <si>
    <t>B.2.2.7.</t>
  </si>
  <si>
    <t>B.2.2.8.</t>
  </si>
  <si>
    <t>B.2.2.9.</t>
  </si>
  <si>
    <t>B.2.2.10.</t>
  </si>
  <si>
    <t>B.2.2.11.</t>
  </si>
  <si>
    <t>B.2.2.12.</t>
  </si>
  <si>
    <t>Sporazumi, ugovori, konvencije, međunarodna saradnja i drugi projekti</t>
  </si>
  <si>
    <t>B.2.1.1.</t>
  </si>
  <si>
    <t>B.2.1.2.</t>
  </si>
  <si>
    <t>B.2.1.4.</t>
  </si>
  <si>
    <t>B.2.1.5.</t>
  </si>
  <si>
    <t>B.2.1.6.</t>
  </si>
  <si>
    <t xml:space="preserve">Obezbjeđenje rada internet portala Agencije </t>
  </si>
  <si>
    <t>A.5</t>
  </si>
  <si>
    <t>A.6</t>
  </si>
  <si>
    <t>A.7</t>
  </si>
  <si>
    <t>Ostali neporezni prihodi</t>
  </si>
  <si>
    <t>A.5.1.</t>
  </si>
  <si>
    <t>A.5.2.</t>
  </si>
  <si>
    <t>A.5.3.</t>
  </si>
  <si>
    <t>A.5.4.</t>
  </si>
  <si>
    <t>A.5.5.</t>
  </si>
  <si>
    <t>B.3.</t>
  </si>
  <si>
    <t>B.3.1.</t>
  </si>
  <si>
    <t>B.3.2.</t>
  </si>
  <si>
    <t>B.3.3.</t>
  </si>
  <si>
    <t>MEĐUNARODNA SARADNJA, KONVENCIJE I UGOVORI</t>
  </si>
  <si>
    <t>2.1.</t>
  </si>
  <si>
    <t>Dividenda od učešća u kapitalu privatnih preduzeća</t>
  </si>
  <si>
    <t>2.2.</t>
  </si>
  <si>
    <t>Primici od domaćeg zaduživanja (kredit)</t>
  </si>
  <si>
    <t>A.2.2.</t>
  </si>
  <si>
    <t>A.2.5.</t>
  </si>
  <si>
    <t>Nabavka građevina</t>
  </si>
  <si>
    <t>C.</t>
  </si>
  <si>
    <r>
      <rPr>
        <b/>
        <sz val="12"/>
        <rFont val="Calibri"/>
        <family val="2"/>
      </rPr>
      <t>3</t>
    </r>
    <r>
      <rPr>
        <sz val="12"/>
        <rFont val="Calibri"/>
        <family val="2"/>
      </rPr>
      <t>.</t>
    </r>
  </si>
  <si>
    <t>Preneseni višak prihoda nad rashodima iz prethodnih godina</t>
  </si>
  <si>
    <t>5.1.</t>
  </si>
  <si>
    <t>Ukupni neporezni prihodi  (1+2):</t>
  </si>
  <si>
    <t>UKUPNI PRIHODI I PRIMICI (1+2+3+4+5):</t>
  </si>
  <si>
    <t>Namjenska sredstva Budžeta Federacije BiH</t>
  </si>
  <si>
    <t>UKUPNO (A+B+C):</t>
  </si>
  <si>
    <t>Primici od dugoročnog zaduživanja</t>
  </si>
  <si>
    <t>A.3.3.</t>
  </si>
  <si>
    <t>Ostale naknade putnih i drugih  troškova</t>
  </si>
  <si>
    <t>Ostale usluge iz oblasti komunalija</t>
  </si>
  <si>
    <t>Izdaci za obrazovni materijal</t>
  </si>
  <si>
    <t>Ostale stručne usluge</t>
  </si>
  <si>
    <t>REDNI    BROJ</t>
  </si>
  <si>
    <t xml:space="preserve">SVEUKUPNO ( 1. do 8.): </t>
  </si>
  <si>
    <t>Naknada za topli obrok tokom rada</t>
  </si>
  <si>
    <t>PVN za zaštitu voda (ispuštanje otpadnih voda, uzgoj ribe, upotreba vještačkih đubriva i hemikalija za zaštitu bilja)</t>
  </si>
  <si>
    <t>Osiguranje vozila (kasko i obavezno osiguranje)</t>
  </si>
  <si>
    <t>Priprema programa radova, elaborata, stručnih mišljenja, podzakonskih akata i dr.</t>
  </si>
  <si>
    <t>PLAN ZA 2016. GODINU</t>
  </si>
  <si>
    <t xml:space="preserve">                III- ANALITIČKA RAZRADA RASHODA I IZDATAKA ZA 2016. GODINU</t>
  </si>
  <si>
    <t>ZA 2016. GODINU</t>
  </si>
  <si>
    <t xml:space="preserve"> PLAN I FINANSIJSKI PLAN</t>
  </si>
  <si>
    <t>PLAN ZA 2015.   GODINU</t>
  </si>
  <si>
    <t>PLAN ZA 2016.    GODINU</t>
  </si>
  <si>
    <t>Strateška procjena uticaja Plana upravljanja vodnog područja rijeke Save na teritoriji FBiH na okoliš</t>
  </si>
  <si>
    <t>Automatski hidrološki monitoring sistem na vodnom području rijeke Save u FBiH</t>
  </si>
  <si>
    <t xml:space="preserve">Dnevno osmatranje vodostaja - osmatrači </t>
  </si>
  <si>
    <t>Hidrometrijska mjerenja na vodnom području rijeke Save u FBiH-4 serije</t>
  </si>
  <si>
    <t xml:space="preserve">Intervencije po incidentnim zagađenjima </t>
  </si>
  <si>
    <t>Ihtiološka istraživanja sliva rijeke Save u FBiH</t>
  </si>
  <si>
    <t xml:space="preserve">Održavanje Informacionog sistema voda u Agenciji </t>
  </si>
  <si>
    <t>Prikupljanje, sistematizacija i unošenje podataka u ISV - Popuna prostorne baze podataka AVP Sava (registar vodnih objekata za zaštitu od voda na vodotocima I kategorije)</t>
  </si>
  <si>
    <t>Nadogradnja i redizajn web GIS aplikacije ISV-a (zajednička nabavka sa AVP Jadransko more)</t>
  </si>
  <si>
    <t>A.5.6.</t>
  </si>
  <si>
    <t>Provođenje javnih rasprava u prosecu usvajanja Plana upravljanja vodnim područjem rijeke Save u FBiH</t>
  </si>
  <si>
    <t>Troškovi odbrane od poplava na područjima koja su u nadležnosti Agencije</t>
  </si>
  <si>
    <t>Rekonstrukcija bosanskog odbrambenog nasipa na poplavnom području Odžačka Posavina, dionica km 0+000-km 1+250</t>
  </si>
  <si>
    <t>Izgradnja novog objekta COP-a u Orašju</t>
  </si>
  <si>
    <t>Glavni projekat: ˝Uređenje desne obale rijeke Bosne u Visokom nizvodno od gradskog mosta˝, dužine cca 1,8 km</t>
  </si>
  <si>
    <t>Glavni projekat: ˝Izgradnja obaloutvrde desne obale rijeke Une u naselju Pokoj, grad Bihać˝, dužine cca 630 m</t>
  </si>
  <si>
    <t>Glavni projekat: ˝Uređenje desne obale rijeke Bosne od pješačkog mosta na Kamberovića polju do Energopetrolove pumpe˝, dužine cca 500 m</t>
  </si>
  <si>
    <t>Glavni projekat: ˝Uređenje korita rijeke Spreče, dionica od mosta za Kakmuž do Salakuše (Donja Orahovica)˝, dužine cca 5,0 km</t>
  </si>
  <si>
    <t>Izrada elaborata za obezbjeđenje proticajnog profila na vodotocima I kategorije</t>
  </si>
  <si>
    <t>Uređenje korita rijeke Bosne u Sarajevskom polju</t>
  </si>
  <si>
    <t>Uređenje korita rijeke Spreče u Lukavcu</t>
  </si>
  <si>
    <t>Uređenje korita rijeke Spreče u Gračanici</t>
  </si>
  <si>
    <t>Uređenje lijeve obale rijeke Bosne u centralnom dijelu grada kod gradskog mosta u Maglaju</t>
  </si>
  <si>
    <t>Uređenje korita rijeke Vrbas, dionica uzvodno od P13, općina Gornji Vakuf</t>
  </si>
  <si>
    <t>Uređenje korita rijeke Bosne u naselju Ljubinići, općina Ilijaš</t>
  </si>
  <si>
    <t>Uređenje korita rijeke Usore u Tešnju</t>
  </si>
  <si>
    <t>Uređenje korita rijeke Spreče, općina Doboj Istok</t>
  </si>
  <si>
    <t>Uređenje korita rijeke Sane u naselju Dubočani, općina Ključ</t>
  </si>
  <si>
    <t>IZDACI ZA KAMATE</t>
  </si>
  <si>
    <t>TEKUĆA REZERVA</t>
  </si>
  <si>
    <t>IZDACI ZA NABAVKU STALNIH SREDSTAVA</t>
  </si>
  <si>
    <t>OTPLATA KREDITA</t>
  </si>
  <si>
    <t>Ukupni rashod (1+2+3+4+5+6):</t>
  </si>
  <si>
    <t>Izgradnja obaloutvrde na desnoj obali rijeke Une u naselju Pokoj - dionica od km 0+032,62 do km 0+236,15, općina Bihać</t>
  </si>
  <si>
    <t xml:space="preserve">PRENESENI UGOVORENI I DRUGI RADOVI IZ VIŠKA PRIHODA NAD RASHODIMA </t>
  </si>
  <si>
    <t>Redni broj</t>
  </si>
  <si>
    <t xml:space="preserve">                                               PREDSJEDNIK UPRAVNOG ODBORA</t>
  </si>
  <si>
    <t xml:space="preserve">                           Slavko Stjepić, dipl.inž.arh.</t>
  </si>
  <si>
    <t>Uređenje korita rijeke Sane u Sanskom Mostu, dionica od ušća Blihe do gradskog mosta</t>
  </si>
  <si>
    <t>Glavni projekat: ˝Uređenje desne obale rijeke Bosne u Kaknju, dionica nizvodno od Cementarinog mosta˝, dužine cca 1,2 km</t>
  </si>
  <si>
    <t>Plovna vozila</t>
  </si>
  <si>
    <t>B.2.2.13.</t>
  </si>
  <si>
    <t>Uređenje obala i korita rijeke Sane u MZ Humići, općina Ključ</t>
  </si>
  <si>
    <t>B.1.2.3.</t>
  </si>
  <si>
    <t>Eksproprijacija zemljišta na lokalitetima rekonstrukcije savskih odbrambenih nasipa</t>
  </si>
  <si>
    <t>Čišćenje korita rijeke Vrbas na dionici Batuša-ušće rijeke Kruščice u općini Gornji Vakuf-Uskoplje</t>
  </si>
  <si>
    <t xml:space="preserve">Na osnovu člana 160. stav 1. Zakona o vodama ("Službene novine Federacije BiH" br. 70/06) i člana 31. stav 2. alineja 2. Statuta "Agencije za vodno područje rijeke Save" Sarajevo, Upravni odbor "Agencije za vodno područje rijeke Save" Sarajevo na 32. sjednici održanoj 29.12.2015. godine, donio je </t>
  </si>
  <si>
    <t xml:space="preserve">                 "AGENCIJA ZA VODNO PODRUČJE RIJEKE SAVE"</t>
  </si>
  <si>
    <t xml:space="preserve">                                         S A R A J E V O</t>
  </si>
  <si>
    <t xml:space="preserve">PLAN I FINANSIJSKI PLAN </t>
  </si>
  <si>
    <t>SARAJEVO, DECEMBAR 2015. GODINE</t>
  </si>
</sst>
</file>

<file path=xl/styles.xml><?xml version="1.0" encoding="utf-8"?>
<styleSheet xmlns="http://schemas.openxmlformats.org/spreadsheetml/2006/main">
  <numFmts count="14">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_ ;\-0\ "/>
    <numFmt numFmtId="165" formatCode="[$-141A]d\.\ mmmm\ yyyy"/>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b/>
      <sz val="12"/>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i/>
      <sz val="12"/>
      <name val="Calibri"/>
      <family val="2"/>
    </font>
    <font>
      <b/>
      <sz val="12"/>
      <color indexed="8"/>
      <name val="Calibri"/>
      <family val="2"/>
    </font>
    <font>
      <sz val="9"/>
      <name val="Calibri"/>
      <family val="2"/>
    </font>
    <font>
      <b/>
      <sz val="11"/>
      <name val="Calibri"/>
      <family val="2"/>
    </font>
    <font>
      <b/>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style="thin"/>
      <right/>
      <top/>
      <bottom/>
    </border>
    <border>
      <left style="thin"/>
      <right/>
      <top/>
      <bottom style="thin"/>
    </border>
    <border>
      <left style="thin"/>
      <right style="thin"/>
      <top style="thin"/>
      <bottom/>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6">
    <xf numFmtId="0" fontId="0" fillId="0" borderId="0" xfId="0" applyFont="1" applyAlignment="1">
      <alignment/>
    </xf>
    <xf numFmtId="0" fontId="3" fillId="0" borderId="0" xfId="0" applyFont="1" applyAlignment="1">
      <alignment wrapText="1"/>
    </xf>
    <xf numFmtId="4" fontId="3" fillId="0" borderId="0" xfId="0" applyNumberFormat="1" applyFont="1" applyAlignment="1">
      <alignment horizontal="center" vertical="center" wrapText="1"/>
    </xf>
    <xf numFmtId="4" fontId="3" fillId="0" borderId="0" xfId="0" applyNumberFormat="1" applyFont="1" applyAlignment="1">
      <alignment horizontal="right" wrapText="1"/>
    </xf>
    <xf numFmtId="4" fontId="3" fillId="0" borderId="10" xfId="0" applyNumberFormat="1" applyFont="1" applyBorder="1" applyAlignment="1">
      <alignment horizontal="right"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horizontal="center" wrapText="1"/>
    </xf>
    <xf numFmtId="4" fontId="3" fillId="0" borderId="0" xfId="0" applyNumberFormat="1" applyFont="1" applyAlignment="1">
      <alignment wrapText="1"/>
    </xf>
    <xf numFmtId="0" fontId="3" fillId="0" borderId="0" xfId="0" applyFont="1" applyBorder="1" applyAlignment="1">
      <alignment wrapText="1"/>
    </xf>
    <xf numFmtId="0" fontId="3" fillId="33" borderId="0" xfId="0" applyFont="1" applyFill="1" applyAlignment="1">
      <alignment wrapText="1"/>
    </xf>
    <xf numFmtId="0" fontId="3" fillId="0" borderId="10" xfId="0" applyFont="1" applyBorder="1" applyAlignment="1">
      <alignment wrapText="1"/>
    </xf>
    <xf numFmtId="0" fontId="2" fillId="0" borderId="10" xfId="0" applyFont="1" applyBorder="1" applyAlignment="1">
      <alignment wrapText="1"/>
    </xf>
    <xf numFmtId="0" fontId="3" fillId="0" borderId="11" xfId="0" applyFont="1" applyFill="1" applyBorder="1" applyAlignment="1">
      <alignment horizontal="left" vertical="center" wrapText="1"/>
    </xf>
    <xf numFmtId="0" fontId="3" fillId="34" borderId="0" xfId="0" applyFont="1" applyFill="1" applyAlignment="1">
      <alignment wrapText="1"/>
    </xf>
    <xf numFmtId="0" fontId="3" fillId="0" borderId="10" xfId="0" applyFont="1" applyBorder="1" applyAlignment="1">
      <alignment vertical="center" wrapText="1"/>
    </xf>
    <xf numFmtId="4" fontId="3" fillId="0" borderId="10" xfId="0" applyNumberFormat="1" applyFont="1" applyBorder="1" applyAlignment="1">
      <alignment wrapText="1"/>
    </xf>
    <xf numFmtId="0" fontId="3" fillId="0" borderId="10" xfId="0" applyFont="1" applyBorder="1" applyAlignment="1">
      <alignment horizontal="center" wrapText="1"/>
    </xf>
    <xf numFmtId="0" fontId="3" fillId="0" borderId="10" xfId="0" applyFont="1" applyFill="1" applyBorder="1" applyAlignment="1">
      <alignment wrapText="1"/>
    </xf>
    <xf numFmtId="4" fontId="3" fillId="0" borderId="0" xfId="0" applyNumberFormat="1" applyFont="1" applyBorder="1" applyAlignment="1">
      <alignment wrapText="1"/>
    </xf>
    <xf numFmtId="4" fontId="3" fillId="0" borderId="0" xfId="0" applyNumberFormat="1" applyFont="1" applyBorder="1" applyAlignment="1">
      <alignment horizontal="right" wrapText="1"/>
    </xf>
    <xf numFmtId="164"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0" xfId="0" applyFont="1" applyFill="1" applyAlignment="1">
      <alignment wrapText="1"/>
    </xf>
    <xf numFmtId="0" fontId="3" fillId="0" borderId="10" xfId="0" applyFont="1" applyFill="1" applyBorder="1" applyAlignment="1">
      <alignment horizontal="center" vertical="center" wrapText="1"/>
    </xf>
    <xf numFmtId="4" fontId="2" fillId="0" borderId="10" xfId="0" applyNumberFormat="1" applyFont="1" applyFill="1" applyBorder="1" applyAlignment="1">
      <alignment horizontal="right"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4" fontId="2" fillId="0" borderId="12" xfId="0" applyNumberFormat="1" applyFont="1" applyBorder="1" applyAlignment="1">
      <alignment horizontal="right" wrapText="1"/>
    </xf>
    <xf numFmtId="4" fontId="3" fillId="0" borderId="12" xfId="0" applyNumberFormat="1" applyFont="1" applyBorder="1" applyAlignment="1">
      <alignment horizontal="right" wrapText="1"/>
    </xf>
    <xf numFmtId="4" fontId="3" fillId="0" borderId="12" xfId="0" applyNumberFormat="1" applyFont="1" applyBorder="1" applyAlignment="1">
      <alignment vertical="center" wrapText="1"/>
    </xf>
    <xf numFmtId="4" fontId="42" fillId="0" borderId="12" xfId="0" applyNumberFormat="1" applyFont="1" applyBorder="1" applyAlignment="1">
      <alignment horizontal="right" wrapText="1"/>
    </xf>
    <xf numFmtId="4" fontId="2" fillId="0" borderId="13" xfId="0" applyNumberFormat="1" applyFont="1" applyBorder="1" applyAlignment="1">
      <alignment horizontal="right" wrapText="1"/>
    </xf>
    <xf numFmtId="4" fontId="3" fillId="0" borderId="12" xfId="0" applyNumberFormat="1" applyFont="1" applyBorder="1" applyAlignment="1">
      <alignment wrapText="1"/>
    </xf>
    <xf numFmtId="4" fontId="3" fillId="0" borderId="12" xfId="0" applyNumberFormat="1" applyFont="1" applyFill="1" applyBorder="1" applyAlignment="1">
      <alignment horizontal="right" wrapText="1"/>
    </xf>
    <xf numFmtId="4" fontId="3" fillId="0" borderId="10" xfId="0" applyNumberFormat="1" applyFont="1" applyFill="1" applyBorder="1" applyAlignment="1">
      <alignment wrapText="1"/>
    </xf>
    <xf numFmtId="0" fontId="2" fillId="0" borderId="10" xfId="0" applyFont="1" applyFill="1" applyBorder="1" applyAlignment="1">
      <alignment wrapText="1"/>
    </xf>
    <xf numFmtId="4" fontId="2" fillId="0" borderId="10" xfId="0" applyNumberFormat="1" applyFont="1" applyFill="1" applyBorder="1" applyAlignment="1">
      <alignment wrapText="1"/>
    </xf>
    <xf numFmtId="4" fontId="3" fillId="0" borderId="10" xfId="0" applyNumberFormat="1" applyFont="1" applyFill="1" applyBorder="1" applyAlignment="1">
      <alignment horizontal="right" wrapText="1"/>
    </xf>
    <xf numFmtId="0" fontId="21" fillId="0"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4"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wrapText="1"/>
    </xf>
    <xf numFmtId="0" fontId="2" fillId="35" borderId="10" xfId="0" applyFont="1" applyFill="1" applyBorder="1" applyAlignment="1">
      <alignment wrapText="1"/>
    </xf>
    <xf numFmtId="4" fontId="2" fillId="35" borderId="10" xfId="0" applyNumberFormat="1" applyFont="1" applyFill="1" applyBorder="1" applyAlignment="1">
      <alignment horizontal="right" wrapText="1"/>
    </xf>
    <xf numFmtId="4" fontId="2" fillId="35" borderId="10" xfId="0" applyNumberFormat="1" applyFont="1" applyFill="1" applyBorder="1" applyAlignment="1">
      <alignment wrapText="1"/>
    </xf>
    <xf numFmtId="0" fontId="2" fillId="35" borderId="10" xfId="0" applyFont="1" applyFill="1" applyBorder="1" applyAlignment="1">
      <alignment horizontal="left" vertical="center" wrapText="1"/>
    </xf>
    <xf numFmtId="0" fontId="3" fillId="35" borderId="10" xfId="0" applyFont="1" applyFill="1" applyBorder="1" applyAlignment="1">
      <alignment horizontal="center" wrapText="1"/>
    </xf>
    <xf numFmtId="0" fontId="3" fillId="35" borderId="10" xfId="0" applyFont="1" applyFill="1" applyBorder="1" applyAlignment="1">
      <alignment wrapText="1"/>
    </xf>
    <xf numFmtId="0" fontId="2" fillId="35" borderId="10" xfId="0" applyFont="1" applyFill="1" applyBorder="1" applyAlignment="1">
      <alignment horizontal="left" wrapText="1"/>
    </xf>
    <xf numFmtId="4" fontId="3" fillId="35" borderId="10" xfId="0" applyNumberFormat="1" applyFont="1" applyFill="1" applyBorder="1" applyAlignment="1">
      <alignment horizontal="right" wrapText="1"/>
    </xf>
    <xf numFmtId="4" fontId="2" fillId="35" borderId="12" xfId="0" applyNumberFormat="1" applyFont="1" applyFill="1" applyBorder="1" applyAlignment="1">
      <alignment horizontal="center" vertical="center" wrapText="1"/>
    </xf>
    <xf numFmtId="4" fontId="2" fillId="35" borderId="12" xfId="0" applyNumberFormat="1" applyFont="1" applyFill="1" applyBorder="1" applyAlignment="1">
      <alignment horizontal="right" wrapText="1"/>
    </xf>
    <xf numFmtId="0" fontId="2" fillId="35" borderId="10" xfId="0" applyFont="1" applyFill="1" applyBorder="1" applyAlignment="1">
      <alignment vertical="center" wrapText="1"/>
    </xf>
    <xf numFmtId="4" fontId="2" fillId="35" borderId="12" xfId="0" applyNumberFormat="1" applyFont="1" applyFill="1" applyBorder="1" applyAlignment="1">
      <alignment horizontal="right" vertical="center" wrapText="1"/>
    </xf>
    <xf numFmtId="4" fontId="43" fillId="35" borderId="12" xfId="0" applyNumberFormat="1" applyFont="1" applyFill="1" applyBorder="1" applyAlignment="1">
      <alignment horizontal="right" wrapText="1"/>
    </xf>
    <xf numFmtId="4" fontId="2" fillId="35" borderId="12" xfId="0" applyNumberFormat="1" applyFont="1" applyFill="1" applyBorder="1" applyAlignment="1">
      <alignment wrapText="1"/>
    </xf>
    <xf numFmtId="4" fontId="43" fillId="35" borderId="10" xfId="0" applyNumberFormat="1" applyFont="1" applyFill="1" applyBorder="1" applyAlignment="1">
      <alignment horizontal="right" vertical="center" wrapText="1"/>
    </xf>
    <xf numFmtId="0" fontId="2" fillId="35" borderId="12" xfId="0" applyFont="1" applyFill="1" applyBorder="1" applyAlignment="1">
      <alignment horizontal="center" wrapText="1"/>
    </xf>
    <xf numFmtId="4" fontId="43" fillId="35" borderId="14" xfId="0" applyNumberFormat="1" applyFont="1" applyFill="1" applyBorder="1" applyAlignment="1">
      <alignment horizontal="right" vertical="center" wrapText="1"/>
    </xf>
    <xf numFmtId="4" fontId="2" fillId="35" borderId="14" xfId="0" applyNumberFormat="1" applyFont="1" applyFill="1" applyBorder="1" applyAlignment="1">
      <alignment horizontal="right" wrapText="1"/>
    </xf>
    <xf numFmtId="0" fontId="3" fillId="36" borderId="10" xfId="0" applyFont="1" applyFill="1" applyBorder="1" applyAlignment="1">
      <alignment wrapText="1"/>
    </xf>
    <xf numFmtId="4" fontId="2" fillId="36" borderId="10" xfId="0" applyNumberFormat="1" applyFont="1" applyFill="1" applyBorder="1" applyAlignment="1">
      <alignment horizontal="right" wrapText="1"/>
    </xf>
    <xf numFmtId="4" fontId="2" fillId="36" borderId="10" xfId="0" applyNumberFormat="1" applyFont="1" applyFill="1" applyBorder="1" applyAlignment="1">
      <alignment wrapText="1"/>
    </xf>
    <xf numFmtId="0" fontId="2" fillId="35" borderId="12" xfId="0" applyFont="1" applyFill="1" applyBorder="1" applyAlignment="1">
      <alignment wrapText="1"/>
    </xf>
    <xf numFmtId="0" fontId="3" fillId="0" borderId="12" xfId="0" applyFont="1" applyBorder="1" applyAlignment="1">
      <alignment wrapText="1"/>
    </xf>
    <xf numFmtId="0" fontId="3" fillId="0" borderId="10" xfId="0" applyFont="1" applyBorder="1" applyAlignment="1">
      <alignment horizontal="left" wrapText="1"/>
    </xf>
    <xf numFmtId="0" fontId="3" fillId="0" borderId="0" xfId="0" applyFont="1" applyAlignment="1">
      <alignment horizontal="center" vertical="center" wrapText="1"/>
    </xf>
    <xf numFmtId="4" fontId="2" fillId="0" borderId="12" xfId="0" applyNumberFormat="1" applyFont="1" applyFill="1" applyBorder="1" applyAlignment="1">
      <alignment wrapText="1"/>
    </xf>
    <xf numFmtId="0" fontId="23" fillId="0" borderId="0" xfId="0" applyFont="1" applyAlignment="1">
      <alignment wrapText="1"/>
    </xf>
    <xf numFmtId="4" fontId="23" fillId="0" borderId="0" xfId="0" applyNumberFormat="1" applyFont="1" applyAlignment="1">
      <alignment wrapText="1"/>
    </xf>
    <xf numFmtId="4" fontId="23" fillId="0" borderId="0" xfId="0" applyNumberFormat="1" applyFont="1" applyAlignment="1">
      <alignment horizontal="right" wrapText="1"/>
    </xf>
    <xf numFmtId="1" fontId="3" fillId="0" borderId="0" xfId="0" applyNumberFormat="1" applyFont="1" applyAlignment="1">
      <alignment horizontal="center" vertical="center" wrapText="1"/>
    </xf>
    <xf numFmtId="1" fontId="2" fillId="35" borderId="10" xfId="0" applyNumberFormat="1" applyFont="1" applyFill="1" applyBorder="1" applyAlignment="1">
      <alignment horizontal="center" vertical="center" wrapText="1"/>
    </xf>
    <xf numFmtId="1" fontId="2" fillId="35" borderId="10" xfId="0" applyNumberFormat="1" applyFont="1" applyFill="1" applyBorder="1" applyAlignment="1">
      <alignment horizontal="center" wrapText="1"/>
    </xf>
    <xf numFmtId="1" fontId="3" fillId="0" borderId="10" xfId="0" applyNumberFormat="1" applyFont="1" applyBorder="1" applyAlignment="1">
      <alignment horizontal="center" vertical="center" wrapText="1"/>
    </xf>
    <xf numFmtId="1" fontId="2" fillId="35" borderId="10" xfId="0" applyNumberFormat="1" applyFont="1" applyFill="1" applyBorder="1" applyAlignment="1">
      <alignment horizontal="right" wrapText="1"/>
    </xf>
    <xf numFmtId="1" fontId="3" fillId="0" borderId="10" xfId="0" applyNumberFormat="1" applyFont="1" applyFill="1" applyBorder="1" applyAlignment="1">
      <alignment horizontal="center" wrapText="1"/>
    </xf>
    <xf numFmtId="1" fontId="2" fillId="0" borderId="10" xfId="0" applyNumberFormat="1" applyFont="1" applyFill="1" applyBorder="1" applyAlignment="1">
      <alignment horizontal="right" wrapText="1"/>
    </xf>
    <xf numFmtId="1" fontId="2" fillId="0" borderId="10" xfId="0" applyNumberFormat="1" applyFont="1" applyFill="1" applyBorder="1" applyAlignment="1">
      <alignment horizontal="center" wrapText="1"/>
    </xf>
    <xf numFmtId="1" fontId="3" fillId="35" borderId="10" xfId="0" applyNumberFormat="1" applyFont="1" applyFill="1" applyBorder="1" applyAlignment="1">
      <alignment horizontal="center" wrapText="1"/>
    </xf>
    <xf numFmtId="1" fontId="3" fillId="0" borderId="10" xfId="0" applyNumberFormat="1" applyFont="1" applyBorder="1" applyAlignment="1">
      <alignment horizontal="center" wrapText="1"/>
    </xf>
    <xf numFmtId="1" fontId="3" fillId="36" borderId="10" xfId="0" applyNumberFormat="1" applyFont="1" applyFill="1" applyBorder="1" applyAlignment="1">
      <alignment wrapText="1"/>
    </xf>
    <xf numFmtId="1" fontId="3" fillId="0" borderId="0" xfId="0" applyNumberFormat="1" applyFont="1" applyBorder="1" applyAlignment="1">
      <alignment wrapText="1"/>
    </xf>
    <xf numFmtId="1" fontId="3" fillId="0" borderId="10" xfId="0" applyNumberFormat="1" applyFont="1" applyBorder="1" applyAlignment="1">
      <alignment horizontal="right" wrapText="1"/>
    </xf>
    <xf numFmtId="1" fontId="2" fillId="35" borderId="10" xfId="0" applyNumberFormat="1" applyFont="1" applyFill="1" applyBorder="1" applyAlignment="1">
      <alignment horizontal="left" wrapText="1"/>
    </xf>
    <xf numFmtId="1" fontId="3" fillId="0" borderId="10" xfId="0" applyNumberFormat="1" applyFont="1" applyBorder="1" applyAlignment="1">
      <alignment wrapText="1"/>
    </xf>
    <xf numFmtId="1" fontId="2" fillId="0" borderId="10" xfId="0" applyNumberFormat="1" applyFont="1" applyFill="1" applyBorder="1" applyAlignment="1">
      <alignment horizontal="left" wrapText="1"/>
    </xf>
    <xf numFmtId="1" fontId="3" fillId="0" borderId="0" xfId="0" applyNumberFormat="1" applyFont="1" applyAlignment="1">
      <alignment wrapText="1"/>
    </xf>
    <xf numFmtId="1" fontId="2" fillId="0" borderId="10" xfId="0" applyNumberFormat="1" applyFont="1" applyBorder="1" applyAlignment="1">
      <alignment horizontal="center" vertical="center" wrapText="1"/>
    </xf>
    <xf numFmtId="1" fontId="3" fillId="0" borderId="10" xfId="0" applyNumberFormat="1" applyFont="1" applyBorder="1" applyAlignment="1">
      <alignment horizontal="right" vertical="center" wrapText="1"/>
    </xf>
    <xf numFmtId="1" fontId="21" fillId="0" borderId="10" xfId="0" applyNumberFormat="1" applyFont="1" applyFill="1" applyBorder="1" applyAlignment="1">
      <alignment wrapText="1"/>
    </xf>
    <xf numFmtId="1" fontId="3" fillId="0" borderId="10" xfId="0" applyNumberFormat="1" applyFont="1" applyBorder="1" applyAlignment="1">
      <alignment horizontal="left" wrapText="1"/>
    </xf>
    <xf numFmtId="1" fontId="3" fillId="0" borderId="10" xfId="0" applyNumberFormat="1" applyFont="1" applyBorder="1" applyAlignment="1">
      <alignment horizontal="left" vertical="center" wrapText="1"/>
    </xf>
    <xf numFmtId="1" fontId="2" fillId="0" borderId="10" xfId="0" applyNumberFormat="1" applyFont="1" applyBorder="1" applyAlignment="1">
      <alignment horizontal="center" wrapText="1"/>
    </xf>
    <xf numFmtId="1" fontId="2" fillId="0" borderId="10" xfId="0" applyNumberFormat="1" applyFont="1" applyBorder="1" applyAlignment="1">
      <alignment wrapText="1"/>
    </xf>
    <xf numFmtId="1" fontId="3" fillId="0" borderId="15" xfId="0" applyNumberFormat="1" applyFont="1" applyBorder="1" applyAlignment="1">
      <alignment horizontal="center" wrapText="1"/>
    </xf>
    <xf numFmtId="1" fontId="3" fillId="0" borderId="11" xfId="0" applyNumberFormat="1" applyFont="1" applyBorder="1" applyAlignment="1">
      <alignment horizontal="center" wrapText="1"/>
    </xf>
    <xf numFmtId="1" fontId="3" fillId="0" borderId="10" xfId="0" applyNumberFormat="1" applyFont="1" applyFill="1" applyBorder="1" applyAlignment="1">
      <alignment horizontal="right" vertical="center" wrapText="1"/>
    </xf>
    <xf numFmtId="1" fontId="2" fillId="35" borderId="10" xfId="0" applyNumberFormat="1" applyFont="1" applyFill="1" applyBorder="1" applyAlignment="1">
      <alignment wrapText="1"/>
    </xf>
    <xf numFmtId="1" fontId="23" fillId="0" borderId="0" xfId="0" applyNumberFormat="1" applyFont="1" applyAlignment="1">
      <alignment wrapText="1"/>
    </xf>
    <xf numFmtId="0" fontId="24" fillId="35" borderId="10" xfId="0" applyFont="1" applyFill="1" applyBorder="1" applyAlignment="1">
      <alignment horizontal="center" vertical="center" wrapText="1"/>
    </xf>
    <xf numFmtId="4" fontId="24" fillId="35" borderId="10" xfId="0" applyNumberFormat="1" applyFont="1" applyFill="1" applyBorder="1" applyAlignment="1">
      <alignment horizontal="center" vertical="center" wrapText="1"/>
    </xf>
    <xf numFmtId="4" fontId="2" fillId="0" borderId="10" xfId="0" applyNumberFormat="1" applyFont="1" applyBorder="1" applyAlignment="1">
      <alignment wrapText="1"/>
    </xf>
    <xf numFmtId="1" fontId="3" fillId="35" borderId="10" xfId="0" applyNumberFormat="1" applyFont="1" applyFill="1" applyBorder="1" applyAlignment="1">
      <alignment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4" fontId="2" fillId="36" borderId="12" xfId="0" applyNumberFormat="1" applyFont="1" applyFill="1" applyBorder="1" applyAlignment="1">
      <alignment horizontal="right" wrapText="1"/>
    </xf>
    <xf numFmtId="0" fontId="3" fillId="35" borderId="0" xfId="0" applyFont="1" applyFill="1" applyAlignment="1">
      <alignment wrapText="1"/>
    </xf>
    <xf numFmtId="0" fontId="3" fillId="0" borderId="10" xfId="0" applyFont="1" applyBorder="1" applyAlignment="1">
      <alignment wrapText="1"/>
    </xf>
    <xf numFmtId="0" fontId="21" fillId="0" borderId="10" xfId="0" applyFont="1" applyFill="1" applyBorder="1" applyAlignment="1">
      <alignment horizontal="center" wrapText="1"/>
    </xf>
    <xf numFmtId="0" fontId="2" fillId="0" borderId="0" xfId="0" applyFont="1" applyAlignment="1">
      <alignment vertical="center" wrapText="1"/>
    </xf>
    <xf numFmtId="0" fontId="3" fillId="0" borderId="0" xfId="0" applyFont="1" applyAlignment="1">
      <alignment vertical="center" wrapText="1"/>
    </xf>
    <xf numFmtId="0" fontId="3" fillId="0" borderId="10" xfId="0" applyFont="1" applyBorder="1" applyAlignment="1">
      <alignment wrapText="1"/>
    </xf>
    <xf numFmtId="0" fontId="3" fillId="0" borderId="12" xfId="0" applyFont="1" applyBorder="1" applyAlignment="1">
      <alignment wrapText="1"/>
    </xf>
    <xf numFmtId="0" fontId="3" fillId="0" borderId="12" xfId="0" applyFont="1" applyBorder="1" applyAlignment="1">
      <alignment wrapText="1"/>
    </xf>
    <xf numFmtId="0" fontId="3" fillId="0" borderId="10" xfId="0" applyFont="1" applyBorder="1" applyAlignment="1">
      <alignment wrapText="1"/>
    </xf>
    <xf numFmtId="0" fontId="2" fillId="0" borderId="0" xfId="0" applyFont="1" applyAlignment="1">
      <alignment horizontal="center" vertical="center" wrapText="1"/>
    </xf>
    <xf numFmtId="0" fontId="0" fillId="0" borderId="0" xfId="0" applyAlignment="1">
      <alignment wrapText="1"/>
    </xf>
    <xf numFmtId="0" fontId="2" fillId="35" borderId="12" xfId="0" applyFont="1" applyFill="1" applyBorder="1" applyAlignment="1">
      <alignment wrapText="1"/>
    </xf>
    <xf numFmtId="0" fontId="42" fillId="35" borderId="16" xfId="0" applyFont="1" applyFill="1" applyBorder="1" applyAlignment="1">
      <alignment wrapText="1"/>
    </xf>
    <xf numFmtId="0" fontId="42" fillId="0" borderId="12" xfId="0" applyFont="1" applyBorder="1" applyAlignment="1">
      <alignment vertical="top" wrapText="1"/>
    </xf>
    <xf numFmtId="0" fontId="0" fillId="0" borderId="16" xfId="0" applyBorder="1" applyAlignment="1">
      <alignment vertical="top" wrapText="1"/>
    </xf>
    <xf numFmtId="0" fontId="44" fillId="0" borderId="12" xfId="0" applyFont="1" applyBorder="1" applyAlignment="1">
      <alignment wrapText="1"/>
    </xf>
    <xf numFmtId="0" fontId="0" fillId="0" borderId="16" xfId="0" applyBorder="1" applyAlignment="1">
      <alignment wrapText="1"/>
    </xf>
    <xf numFmtId="0" fontId="42" fillId="0" borderId="12" xfId="0" applyFont="1" applyBorder="1" applyAlignment="1">
      <alignment wrapText="1"/>
    </xf>
    <xf numFmtId="0" fontId="44" fillId="0" borderId="12" xfId="0" applyFont="1" applyBorder="1" applyAlignment="1">
      <alignment vertical="top" wrapText="1"/>
    </xf>
    <xf numFmtId="0" fontId="3" fillId="0" borderId="12" xfId="0" applyFont="1" applyBorder="1" applyAlignment="1">
      <alignment horizontal="left" wrapText="1"/>
    </xf>
    <xf numFmtId="0" fontId="0" fillId="0" borderId="16" xfId="0" applyBorder="1" applyAlignment="1">
      <alignment horizontal="left" wrapText="1"/>
    </xf>
    <xf numFmtId="0" fontId="3" fillId="0" borderId="0" xfId="0" applyFont="1" applyBorder="1" applyAlignment="1">
      <alignment horizontal="center" vertical="top" wrapText="1"/>
    </xf>
    <xf numFmtId="0" fontId="43" fillId="35" borderId="16" xfId="0" applyFont="1" applyFill="1" applyBorder="1" applyAlignment="1">
      <alignment wrapText="1"/>
    </xf>
    <xf numFmtId="0" fontId="3" fillId="0" borderId="12" xfId="0" applyFont="1" applyFill="1" applyBorder="1" applyAlignment="1">
      <alignment horizontal="left" vertical="center" wrapText="1"/>
    </xf>
    <xf numFmtId="0" fontId="42" fillId="0" borderId="16" xfId="0" applyFont="1" applyBorder="1" applyAlignment="1">
      <alignment horizontal="left" vertical="center" wrapText="1"/>
    </xf>
    <xf numFmtId="0" fontId="42" fillId="0" borderId="16" xfId="0" applyFont="1" applyBorder="1" applyAlignment="1">
      <alignment vertical="top" wrapText="1"/>
    </xf>
    <xf numFmtId="0" fontId="43" fillId="35" borderId="12" xfId="0" applyFont="1" applyFill="1" applyBorder="1" applyAlignment="1">
      <alignment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Border="1" applyAlignment="1">
      <alignment horizontal="left" vertical="center" wrapText="1"/>
    </xf>
    <xf numFmtId="0" fontId="3" fillId="0" borderId="10" xfId="0" applyFont="1" applyBorder="1" applyAlignment="1">
      <alignment wrapText="1"/>
    </xf>
    <xf numFmtId="0" fontId="21" fillId="35" borderId="12" xfId="0" applyFont="1" applyFill="1" applyBorder="1" applyAlignment="1">
      <alignment horizontal="center" vertical="center" wrapText="1"/>
    </xf>
    <xf numFmtId="0" fontId="21" fillId="35" borderId="17" xfId="0" applyFont="1" applyFill="1" applyBorder="1" applyAlignment="1">
      <alignment horizontal="center" vertical="center" wrapText="1"/>
    </xf>
    <xf numFmtId="0" fontId="3" fillId="0" borderId="16" xfId="0" applyFont="1" applyBorder="1" applyAlignment="1">
      <alignment horizontal="left" wrapText="1"/>
    </xf>
    <xf numFmtId="0" fontId="2" fillId="35" borderId="12"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2" fillId="35" borderId="16" xfId="0" applyFont="1" applyFill="1" applyBorder="1" applyAlignment="1">
      <alignment wrapText="1"/>
    </xf>
    <xf numFmtId="0" fontId="2" fillId="35" borderId="12" xfId="0" applyFont="1" applyFill="1" applyBorder="1" applyAlignment="1">
      <alignment horizontal="left" wrapText="1"/>
    </xf>
    <xf numFmtId="0" fontId="2" fillId="35" borderId="16" xfId="0" applyFont="1" applyFill="1" applyBorder="1" applyAlignment="1">
      <alignment horizontal="left" wrapText="1"/>
    </xf>
    <xf numFmtId="0" fontId="3" fillId="33" borderId="12" xfId="0" applyFont="1" applyFill="1" applyBorder="1" applyAlignment="1">
      <alignment horizontal="left" wrapText="1"/>
    </xf>
    <xf numFmtId="0" fontId="3" fillId="33" borderId="16" xfId="0" applyFont="1" applyFill="1" applyBorder="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wrapText="1"/>
    </xf>
    <xf numFmtId="0" fontId="2" fillId="0" borderId="16" xfId="0" applyFont="1" applyBorder="1" applyAlignment="1">
      <alignment wrapText="1"/>
    </xf>
    <xf numFmtId="0" fontId="3" fillId="0" borderId="0" xfId="0" applyFont="1" applyBorder="1" applyAlignment="1">
      <alignment horizontal="left" wrapText="1"/>
    </xf>
    <xf numFmtId="0" fontId="0" fillId="0" borderId="0" xfId="0" applyBorder="1" applyAlignment="1">
      <alignment horizontal="left" wrapText="1"/>
    </xf>
    <xf numFmtId="0" fontId="3" fillId="0" borderId="12" xfId="0" applyFont="1" applyFill="1" applyBorder="1" applyAlignment="1">
      <alignment horizontal="left" wrapText="1"/>
    </xf>
    <xf numFmtId="0" fontId="3" fillId="0" borderId="16" xfId="0" applyFont="1" applyFill="1" applyBorder="1" applyAlignment="1">
      <alignment horizontal="left" wrapText="1"/>
    </xf>
    <xf numFmtId="0" fontId="0" fillId="0" borderId="0" xfId="0" applyAlignment="1">
      <alignment horizontal="center" vertical="center" wrapText="1"/>
    </xf>
    <xf numFmtId="2" fontId="2" fillId="36" borderId="12" xfId="0" applyNumberFormat="1" applyFont="1" applyFill="1" applyBorder="1" applyAlignment="1">
      <alignment wrapText="1"/>
    </xf>
    <xf numFmtId="2" fontId="43" fillId="36" borderId="16" xfId="0" applyNumberFormat="1" applyFont="1" applyFill="1" applyBorder="1" applyAlignment="1">
      <alignment wrapText="1"/>
    </xf>
    <xf numFmtId="0" fontId="42" fillId="0" borderId="16" xfId="0" applyFont="1" applyBorder="1" applyAlignment="1">
      <alignment wrapText="1"/>
    </xf>
    <xf numFmtId="0" fontId="3" fillId="0" borderId="12" xfId="0" applyFont="1" applyBorder="1" applyAlignment="1">
      <alignment wrapText="1"/>
    </xf>
    <xf numFmtId="0" fontId="3" fillId="0" borderId="16" xfId="0" applyFont="1" applyBorder="1" applyAlignment="1">
      <alignment wrapText="1"/>
    </xf>
    <xf numFmtId="0" fontId="43" fillId="0" borderId="0" xfId="0" applyFont="1" applyAlignment="1">
      <alignment/>
    </xf>
    <xf numFmtId="4" fontId="43" fillId="0" borderId="0" xfId="0" applyNumberFormat="1" applyFont="1" applyAlignment="1">
      <alignment horizontal="right"/>
    </xf>
    <xf numFmtId="0" fontId="2" fillId="0" borderId="0" xfId="0" applyNumberFormat="1" applyFont="1" applyAlignment="1">
      <alignment vertical="center" wrapText="1"/>
    </xf>
    <xf numFmtId="4" fontId="2" fillId="0" borderId="0" xfId="0" applyNumberFormat="1" applyFont="1" applyAlignment="1">
      <alignment horizontal="right" wrapText="1"/>
    </xf>
    <xf numFmtId="0" fontId="2" fillId="0" borderId="0" xfId="0" applyNumberFormat="1" applyFont="1" applyAlignment="1">
      <alignment horizontal="left" wrapText="1"/>
    </xf>
    <xf numFmtId="0" fontId="2" fillId="0" borderId="0" xfId="0" applyNumberFormat="1" applyFont="1" applyAlignment="1">
      <alignment horizontal="center" vertical="center" wrapText="1"/>
    </xf>
    <xf numFmtId="0" fontId="25" fillId="0" borderId="0" xfId="0" applyNumberFormat="1" applyFont="1" applyAlignment="1">
      <alignment horizontal="center" vertical="center" wrapText="1"/>
    </xf>
    <xf numFmtId="0" fontId="25" fillId="0" borderId="0" xfId="0" applyNumberFormat="1" applyFont="1" applyAlignment="1">
      <alignment horizontal="center" wrapText="1"/>
    </xf>
    <xf numFmtId="0" fontId="2" fillId="0" borderId="0" xfId="0" applyNumberFormat="1" applyFont="1" applyAlignment="1">
      <alignment horizontal="center" vertical="center" wrapText="1"/>
    </xf>
    <xf numFmtId="0" fontId="0" fillId="0" borderId="0" xfId="0" applyAlignment="1">
      <alignment horizontal="center"/>
    </xf>
    <xf numFmtId="0" fontId="2"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2</xdr:col>
      <xdr:colOff>276225</xdr:colOff>
      <xdr:row>3</xdr:row>
      <xdr:rowOff>200025</xdr:rowOff>
    </xdr:to>
    <xdr:pic>
      <xdr:nvPicPr>
        <xdr:cNvPr id="1" name="Picture 2" descr="logo_JP_Sarajevo_1"/>
        <xdr:cNvPicPr preferRelativeResize="1">
          <a:picLocks noChangeAspect="1"/>
        </xdr:cNvPicPr>
      </xdr:nvPicPr>
      <xdr:blipFill>
        <a:blip r:embed="rId1"/>
        <a:stretch>
          <a:fillRect/>
        </a:stretch>
      </xdr:blipFill>
      <xdr:spPr>
        <a:xfrm>
          <a:off x="76200" y="133350"/>
          <a:ext cx="9906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529"/>
  <sheetViews>
    <sheetView zoomScale="95" zoomScaleNormal="95" zoomScalePageLayoutView="0" workbookViewId="0" topLeftCell="A1">
      <selection activeCell="K172" sqref="K172"/>
    </sheetView>
  </sheetViews>
  <sheetFormatPr defaultColWidth="9.140625" defaultRowHeight="15"/>
  <cols>
    <col min="1" max="1" width="8.57421875" style="1" customWidth="1"/>
    <col min="2" max="2" width="13.00390625" style="88" customWidth="1"/>
    <col min="3" max="3" width="44.57421875" style="1" customWidth="1"/>
    <col min="4" max="4" width="15.00390625" style="8" customWidth="1"/>
    <col min="5" max="5" width="0.13671875" style="3" hidden="1" customWidth="1"/>
    <col min="6" max="6" width="15.140625" style="1" customWidth="1"/>
    <col min="7" max="7" width="0.2890625" style="8" hidden="1" customWidth="1"/>
    <col min="8" max="8" width="12.57421875" style="1" customWidth="1"/>
    <col min="9" max="16384" width="9.140625" style="1" customWidth="1"/>
  </cols>
  <sheetData>
    <row r="1" spans="1:7" ht="15" customHeight="1">
      <c r="A1" s="155" t="s">
        <v>284</v>
      </c>
      <c r="B1" s="155"/>
      <c r="C1" s="155"/>
      <c r="D1" s="155"/>
      <c r="E1" s="155"/>
      <c r="F1" s="155"/>
      <c r="G1" s="156"/>
    </row>
    <row r="2" spans="1:7" ht="15.75">
      <c r="A2" s="155"/>
      <c r="B2" s="155"/>
      <c r="C2" s="155"/>
      <c r="D2" s="155"/>
      <c r="E2" s="155"/>
      <c r="F2" s="155"/>
      <c r="G2" s="156"/>
    </row>
    <row r="3" spans="1:7" ht="15.75" customHeight="1">
      <c r="A3" s="155"/>
      <c r="B3" s="155"/>
      <c r="C3" s="155"/>
      <c r="D3" s="155"/>
      <c r="E3" s="155"/>
      <c r="F3" s="155"/>
      <c r="G3" s="156"/>
    </row>
    <row r="5" spans="1:7" ht="15" customHeight="1">
      <c r="A5" s="119" t="s">
        <v>235</v>
      </c>
      <c r="B5" s="119"/>
      <c r="C5" s="119"/>
      <c r="D5" s="119"/>
      <c r="E5" s="119"/>
      <c r="F5" s="120"/>
      <c r="G5" s="120"/>
    </row>
    <row r="6" spans="1:7" ht="15" customHeight="1">
      <c r="A6" s="119" t="s">
        <v>28</v>
      </c>
      <c r="B6" s="119"/>
      <c r="C6" s="119"/>
      <c r="D6" s="119"/>
      <c r="E6" s="119"/>
      <c r="F6" s="120"/>
      <c r="G6" s="120"/>
    </row>
    <row r="7" spans="1:7" ht="15" customHeight="1">
      <c r="A7" s="119" t="s">
        <v>234</v>
      </c>
      <c r="B7" s="119"/>
      <c r="C7" s="119"/>
      <c r="D7" s="119"/>
      <c r="E7" s="119"/>
      <c r="F7" s="120"/>
      <c r="G7" s="120"/>
    </row>
    <row r="8" spans="1:4" ht="15.75">
      <c r="A8" s="67"/>
      <c r="B8" s="72"/>
      <c r="C8" s="67"/>
      <c r="D8" s="2"/>
    </row>
    <row r="9" spans="2:5" ht="15" customHeight="1">
      <c r="B9" s="137" t="s">
        <v>10</v>
      </c>
      <c r="C9" s="137"/>
      <c r="D9" s="137"/>
      <c r="E9" s="137"/>
    </row>
    <row r="10" ht="12.75" customHeight="1"/>
    <row r="11" spans="1:7" ht="31.5" customHeight="1">
      <c r="A11" s="40" t="s">
        <v>273</v>
      </c>
      <c r="B11" s="73" t="s">
        <v>112</v>
      </c>
      <c r="C11" s="101" t="s">
        <v>111</v>
      </c>
      <c r="D11" s="102" t="s">
        <v>114</v>
      </c>
      <c r="E11" s="102"/>
      <c r="F11" s="102" t="s">
        <v>232</v>
      </c>
      <c r="G11" s="1"/>
    </row>
    <row r="12" spans="1:7" ht="21.75" customHeight="1">
      <c r="A12" s="40" t="s">
        <v>7</v>
      </c>
      <c r="B12" s="74">
        <v>722520</v>
      </c>
      <c r="C12" s="43" t="s">
        <v>9</v>
      </c>
      <c r="D12" s="45">
        <f>D13+D14+D15+D16+D17+D18+D19+D20</f>
        <v>13360000</v>
      </c>
      <c r="E12" s="44"/>
      <c r="F12" s="45">
        <f>F13+F14+F15+F16+F17+F18+F19+F20</f>
        <v>13460000</v>
      </c>
      <c r="G12" s="1"/>
    </row>
    <row r="13" spans="1:7" ht="34.5" customHeight="1">
      <c r="A13" s="5" t="s">
        <v>12</v>
      </c>
      <c r="B13" s="75">
        <v>722521</v>
      </c>
      <c r="C13" s="6" t="s">
        <v>0</v>
      </c>
      <c r="D13" s="16">
        <v>3800000</v>
      </c>
      <c r="E13" s="4"/>
      <c r="F13" s="16">
        <v>3800000</v>
      </c>
      <c r="G13" s="1"/>
    </row>
    <row r="14" spans="1:7" ht="47.25">
      <c r="A14" s="5" t="s">
        <v>13</v>
      </c>
      <c r="B14" s="75">
        <v>722522</v>
      </c>
      <c r="C14" s="6" t="s">
        <v>229</v>
      </c>
      <c r="D14" s="16">
        <v>2420000</v>
      </c>
      <c r="E14" s="4"/>
      <c r="F14" s="16">
        <v>2510000</v>
      </c>
      <c r="G14" s="1"/>
    </row>
    <row r="15" spans="1:7" ht="28.5" customHeight="1">
      <c r="A15" s="5" t="s">
        <v>57</v>
      </c>
      <c r="B15" s="75">
        <v>722523</v>
      </c>
      <c r="C15" s="6" t="s">
        <v>1</v>
      </c>
      <c r="D15" s="16">
        <v>700000</v>
      </c>
      <c r="E15" s="4"/>
      <c r="F15" s="16">
        <v>700000</v>
      </c>
      <c r="G15" s="1"/>
    </row>
    <row r="16" spans="1:7" ht="60" customHeight="1">
      <c r="A16" s="5" t="s">
        <v>58</v>
      </c>
      <c r="B16" s="75">
        <v>722524</v>
      </c>
      <c r="C16" s="6" t="s">
        <v>2</v>
      </c>
      <c r="D16" s="16">
        <v>100000</v>
      </c>
      <c r="E16" s="4"/>
      <c r="F16" s="16">
        <v>100000</v>
      </c>
      <c r="G16" s="1"/>
    </row>
    <row r="17" spans="1:7" ht="45" customHeight="1">
      <c r="A17" s="5" t="s">
        <v>59</v>
      </c>
      <c r="B17" s="75">
        <v>722525</v>
      </c>
      <c r="C17" s="6" t="s">
        <v>3</v>
      </c>
      <c r="D17" s="16">
        <v>1000000</v>
      </c>
      <c r="E17" s="4"/>
      <c r="F17" s="16">
        <v>1000000</v>
      </c>
      <c r="G17" s="1"/>
    </row>
    <row r="18" spans="1:7" ht="35.25" customHeight="1">
      <c r="A18" s="5" t="s">
        <v>60</v>
      </c>
      <c r="B18" s="75">
        <v>722526</v>
      </c>
      <c r="C18" s="6" t="s">
        <v>4</v>
      </c>
      <c r="D18" s="16">
        <v>200000</v>
      </c>
      <c r="E18" s="4"/>
      <c r="F18" s="16">
        <v>200000</v>
      </c>
      <c r="G18" s="1"/>
    </row>
    <row r="19" spans="1:7" ht="24" customHeight="1">
      <c r="A19" s="5" t="s">
        <v>61</v>
      </c>
      <c r="B19" s="75">
        <v>722527</v>
      </c>
      <c r="C19" s="6" t="s">
        <v>5</v>
      </c>
      <c r="D19" s="16">
        <v>40000</v>
      </c>
      <c r="E19" s="4"/>
      <c r="F19" s="16">
        <v>50000</v>
      </c>
      <c r="G19" s="1"/>
    </row>
    <row r="20" spans="1:7" ht="24.75" customHeight="1">
      <c r="A20" s="5" t="s">
        <v>62</v>
      </c>
      <c r="B20" s="75">
        <v>722529</v>
      </c>
      <c r="C20" s="6" t="s">
        <v>6</v>
      </c>
      <c r="D20" s="16">
        <v>5100000</v>
      </c>
      <c r="E20" s="4"/>
      <c r="F20" s="16">
        <v>5100000</v>
      </c>
      <c r="G20" s="1"/>
    </row>
    <row r="21" spans="1:7" ht="24.75" customHeight="1">
      <c r="A21" s="40" t="s">
        <v>8</v>
      </c>
      <c r="B21" s="76"/>
      <c r="C21" s="46" t="s">
        <v>194</v>
      </c>
      <c r="D21" s="45">
        <f>D22+D23</f>
        <v>190000</v>
      </c>
      <c r="E21" s="44"/>
      <c r="F21" s="45">
        <f>F22+F23</f>
        <v>2140000</v>
      </c>
      <c r="G21" s="1"/>
    </row>
    <row r="22" spans="1:7" ht="27.75" customHeight="1">
      <c r="A22" s="21" t="s">
        <v>205</v>
      </c>
      <c r="B22" s="77">
        <v>721351</v>
      </c>
      <c r="C22" s="26" t="s">
        <v>206</v>
      </c>
      <c r="D22" s="16">
        <v>145000</v>
      </c>
      <c r="E22" s="25"/>
      <c r="F22" s="16">
        <v>2000000</v>
      </c>
      <c r="G22" s="1"/>
    </row>
    <row r="23" spans="1:7" ht="24.75" customHeight="1">
      <c r="A23" s="24" t="s">
        <v>207</v>
      </c>
      <c r="B23" s="78"/>
      <c r="C23" s="26" t="s">
        <v>194</v>
      </c>
      <c r="D23" s="16">
        <v>45000</v>
      </c>
      <c r="E23" s="25"/>
      <c r="F23" s="16">
        <v>140000</v>
      </c>
      <c r="G23" s="1"/>
    </row>
    <row r="24" spans="1:7" ht="27.75" customHeight="1">
      <c r="A24" s="22"/>
      <c r="B24" s="79">
        <v>722000</v>
      </c>
      <c r="C24" s="36" t="s">
        <v>216</v>
      </c>
      <c r="D24" s="103">
        <f>D21+D12</f>
        <v>13550000</v>
      </c>
      <c r="E24" s="25"/>
      <c r="F24" s="103">
        <f>F21+F12</f>
        <v>15600000</v>
      </c>
      <c r="G24" s="1"/>
    </row>
    <row r="25" spans="1:7" ht="31.5" customHeight="1">
      <c r="A25" s="47" t="s">
        <v>213</v>
      </c>
      <c r="B25" s="74">
        <v>591000</v>
      </c>
      <c r="C25" s="43" t="s">
        <v>214</v>
      </c>
      <c r="D25" s="45">
        <v>4066462.21</v>
      </c>
      <c r="E25" s="44"/>
      <c r="F25" s="45">
        <v>0</v>
      </c>
      <c r="G25" s="1"/>
    </row>
    <row r="26" spans="1:7" ht="21" customHeight="1">
      <c r="A26" s="42" t="s">
        <v>68</v>
      </c>
      <c r="B26" s="80"/>
      <c r="C26" s="43" t="s">
        <v>218</v>
      </c>
      <c r="D26" s="44">
        <v>227802.45</v>
      </c>
      <c r="E26" s="44"/>
      <c r="F26" s="44">
        <v>0</v>
      </c>
      <c r="G26" s="1"/>
    </row>
    <row r="27" spans="1:7" ht="21.75" customHeight="1">
      <c r="A27" s="42" t="s">
        <v>69</v>
      </c>
      <c r="B27" s="74">
        <v>814000</v>
      </c>
      <c r="C27" s="43" t="s">
        <v>220</v>
      </c>
      <c r="D27" s="45">
        <v>0</v>
      </c>
      <c r="E27" s="44"/>
      <c r="F27" s="45">
        <f>F28</f>
        <v>3400000</v>
      </c>
      <c r="G27" s="1"/>
    </row>
    <row r="28" spans="1:7" ht="21" customHeight="1">
      <c r="A28" s="17" t="s">
        <v>215</v>
      </c>
      <c r="B28" s="81">
        <v>814300</v>
      </c>
      <c r="C28" s="11" t="s">
        <v>208</v>
      </c>
      <c r="D28" s="16">
        <v>0</v>
      </c>
      <c r="E28" s="4"/>
      <c r="F28" s="16">
        <v>3400000</v>
      </c>
      <c r="G28" s="1"/>
    </row>
    <row r="29" spans="1:7" ht="33.75" customHeight="1">
      <c r="A29" s="47"/>
      <c r="B29" s="104"/>
      <c r="C29" s="43" t="s">
        <v>217</v>
      </c>
      <c r="D29" s="45">
        <f>D24+D25+D26</f>
        <v>17844264.66</v>
      </c>
      <c r="E29" s="62"/>
      <c r="F29" s="45">
        <f>F27+F24</f>
        <v>19000000</v>
      </c>
      <c r="G29" s="1"/>
    </row>
    <row r="30" spans="1:7" ht="23.25" customHeight="1" hidden="1">
      <c r="A30" s="7"/>
      <c r="B30" s="83"/>
      <c r="C30" s="9"/>
      <c r="D30" s="19"/>
      <c r="E30" s="20"/>
      <c r="G30" s="1"/>
    </row>
    <row r="31" spans="1:7" ht="22.5" customHeight="1">
      <c r="A31" s="9"/>
      <c r="B31" s="138" t="s">
        <v>11</v>
      </c>
      <c r="C31" s="138"/>
      <c r="D31" s="138"/>
      <c r="E31" s="138"/>
      <c r="G31" s="1"/>
    </row>
    <row r="32" spans="1:7" ht="22.5" customHeight="1">
      <c r="A32" s="9"/>
      <c r="B32" s="113"/>
      <c r="C32" s="113"/>
      <c r="D32" s="113"/>
      <c r="E32" s="113"/>
      <c r="G32" s="1"/>
    </row>
    <row r="33" spans="1:7" ht="36" customHeight="1">
      <c r="A33" s="43" t="s">
        <v>226</v>
      </c>
      <c r="B33" s="73" t="s">
        <v>112</v>
      </c>
      <c r="C33" s="40" t="s">
        <v>113</v>
      </c>
      <c r="D33" s="41" t="s">
        <v>236</v>
      </c>
      <c r="E33" s="41"/>
      <c r="F33" s="41" t="s">
        <v>237</v>
      </c>
      <c r="G33" s="1"/>
    </row>
    <row r="34" spans="1:7" ht="19.5" customHeight="1">
      <c r="A34" s="11"/>
      <c r="B34" s="84">
        <v>611100</v>
      </c>
      <c r="C34" s="11" t="s">
        <v>14</v>
      </c>
      <c r="D34" s="16">
        <f>D60</f>
        <v>2350000</v>
      </c>
      <c r="E34" s="4"/>
      <c r="F34" s="16">
        <f>F60</f>
        <v>2350000</v>
      </c>
      <c r="G34" s="1"/>
    </row>
    <row r="35" spans="1:7" ht="20.25" customHeight="1">
      <c r="A35" s="11"/>
      <c r="B35" s="84">
        <v>611200</v>
      </c>
      <c r="C35" s="11" t="s">
        <v>15</v>
      </c>
      <c r="D35" s="16">
        <f>D70</f>
        <v>539400</v>
      </c>
      <c r="E35" s="4"/>
      <c r="F35" s="16">
        <f>F70</f>
        <v>455900</v>
      </c>
      <c r="G35" s="1"/>
    </row>
    <row r="36" spans="1:7" ht="21" customHeight="1">
      <c r="A36" s="43" t="s">
        <v>7</v>
      </c>
      <c r="B36" s="85">
        <v>611000</v>
      </c>
      <c r="C36" s="43" t="s">
        <v>63</v>
      </c>
      <c r="D36" s="45">
        <f>D34+D35</f>
        <v>2889400</v>
      </c>
      <c r="E36" s="44"/>
      <c r="F36" s="45">
        <f>F34+F35</f>
        <v>2805900</v>
      </c>
      <c r="G36" s="1"/>
    </row>
    <row r="37" spans="1:7" ht="19.5" customHeight="1">
      <c r="A37" s="43" t="s">
        <v>8</v>
      </c>
      <c r="B37" s="85">
        <v>612000</v>
      </c>
      <c r="C37" s="43" t="s">
        <v>16</v>
      </c>
      <c r="D37" s="44">
        <f>D71</f>
        <v>270000</v>
      </c>
      <c r="E37" s="44"/>
      <c r="F37" s="45">
        <f>F71</f>
        <v>270000</v>
      </c>
      <c r="G37" s="1"/>
    </row>
    <row r="38" spans="1:7" ht="22.5" customHeight="1">
      <c r="A38" s="11"/>
      <c r="B38" s="86">
        <v>613100</v>
      </c>
      <c r="C38" s="11" t="s">
        <v>18</v>
      </c>
      <c r="D38" s="4">
        <f>D75</f>
        <v>65000</v>
      </c>
      <c r="E38" s="4"/>
      <c r="F38" s="16">
        <f>F75</f>
        <v>65000</v>
      </c>
      <c r="G38" s="1"/>
    </row>
    <row r="39" spans="1:7" ht="24.75" customHeight="1">
      <c r="A39" s="11"/>
      <c r="B39" s="86">
        <v>613200</v>
      </c>
      <c r="C39" s="11" t="s">
        <v>19</v>
      </c>
      <c r="D39" s="4">
        <f>D78</f>
        <v>35000</v>
      </c>
      <c r="E39" s="4"/>
      <c r="F39" s="16">
        <f>F78</f>
        <v>35000</v>
      </c>
      <c r="G39" s="1"/>
    </row>
    <row r="40" spans="1:7" ht="21.75" customHeight="1">
      <c r="A40" s="11"/>
      <c r="B40" s="86">
        <v>613300</v>
      </c>
      <c r="C40" s="11" t="s">
        <v>20</v>
      </c>
      <c r="D40" s="4">
        <f>D86</f>
        <v>81500</v>
      </c>
      <c r="E40" s="4"/>
      <c r="F40" s="16">
        <f>F86</f>
        <v>81500</v>
      </c>
      <c r="G40" s="1"/>
    </row>
    <row r="41" spans="1:7" ht="24" customHeight="1">
      <c r="A41" s="11"/>
      <c r="B41" s="86">
        <v>613400</v>
      </c>
      <c r="C41" s="11" t="s">
        <v>93</v>
      </c>
      <c r="D41" s="4">
        <f>D94</f>
        <v>250000</v>
      </c>
      <c r="E41" s="4"/>
      <c r="F41" s="16">
        <f>F94</f>
        <v>231000</v>
      </c>
      <c r="G41" s="1"/>
    </row>
    <row r="42" spans="1:7" ht="22.5" customHeight="1">
      <c r="A42" s="11"/>
      <c r="B42" s="86">
        <v>613500</v>
      </c>
      <c r="C42" s="11" t="s">
        <v>21</v>
      </c>
      <c r="D42" s="4">
        <f>D97</f>
        <v>47500</v>
      </c>
      <c r="E42" s="4"/>
      <c r="F42" s="16">
        <f>F97</f>
        <v>47500</v>
      </c>
      <c r="G42" s="1"/>
    </row>
    <row r="43" spans="1:7" ht="30" customHeight="1">
      <c r="A43" s="11"/>
      <c r="B43" s="86">
        <v>613600</v>
      </c>
      <c r="C43" s="6" t="s">
        <v>22</v>
      </c>
      <c r="D43" s="4">
        <f>D99</f>
        <v>365000</v>
      </c>
      <c r="E43" s="4"/>
      <c r="F43" s="16">
        <f>F99</f>
        <v>365000</v>
      </c>
      <c r="G43" s="1"/>
    </row>
    <row r="44" spans="1:7" ht="21" customHeight="1">
      <c r="A44" s="11"/>
      <c r="B44" s="86">
        <v>613700</v>
      </c>
      <c r="C44" s="11" t="s">
        <v>23</v>
      </c>
      <c r="D44" s="4">
        <f>D103</f>
        <v>75000</v>
      </c>
      <c r="E44" s="4"/>
      <c r="F44" s="16">
        <f>F103</f>
        <v>55000</v>
      </c>
      <c r="G44" s="1"/>
    </row>
    <row r="45" spans="1:7" ht="30" customHeight="1">
      <c r="A45" s="11"/>
      <c r="B45" s="86">
        <v>613800</v>
      </c>
      <c r="C45" s="6" t="s">
        <v>24</v>
      </c>
      <c r="D45" s="4">
        <f>D107</f>
        <v>21000</v>
      </c>
      <c r="E45" s="4"/>
      <c r="F45" s="16">
        <f>F107</f>
        <v>21000</v>
      </c>
      <c r="G45" s="1"/>
    </row>
    <row r="46" spans="1:7" ht="21.75" customHeight="1">
      <c r="A46" s="11"/>
      <c r="B46" s="86">
        <v>613900</v>
      </c>
      <c r="C46" s="11" t="s">
        <v>25</v>
      </c>
      <c r="D46" s="4">
        <f>D117</f>
        <v>325000</v>
      </c>
      <c r="E46" s="4"/>
      <c r="F46" s="16">
        <f>F117</f>
        <v>315000</v>
      </c>
      <c r="G46" s="1"/>
    </row>
    <row r="47" spans="1:17" ht="24" customHeight="1">
      <c r="A47" s="43" t="s">
        <v>67</v>
      </c>
      <c r="B47" s="85">
        <v>613000</v>
      </c>
      <c r="C47" s="43" t="s">
        <v>17</v>
      </c>
      <c r="D47" s="44">
        <f>SUM(D38:D46)</f>
        <v>1265000</v>
      </c>
      <c r="E47" s="44"/>
      <c r="F47" s="45">
        <f>F38+F39+F40+F41+F42+F43+F44+F45+F46</f>
        <v>1216000</v>
      </c>
      <c r="G47" s="1"/>
      <c r="Q47" s="1" t="s">
        <v>152</v>
      </c>
    </row>
    <row r="48" spans="1:7" ht="24" customHeight="1">
      <c r="A48" s="12"/>
      <c r="B48" s="84">
        <v>614234</v>
      </c>
      <c r="C48" s="11" t="s">
        <v>158</v>
      </c>
      <c r="D48" s="4">
        <f>D118</f>
        <v>15000</v>
      </c>
      <c r="E48" s="4"/>
      <c r="F48" s="16">
        <f>F118</f>
        <v>15000</v>
      </c>
      <c r="G48" s="1"/>
    </row>
    <row r="49" spans="1:7" ht="24.75" customHeight="1">
      <c r="A49" s="12"/>
      <c r="B49" s="84">
        <v>614819</v>
      </c>
      <c r="C49" s="66" t="s">
        <v>159</v>
      </c>
      <c r="D49" s="4">
        <f>D127</f>
        <v>12008360.78</v>
      </c>
      <c r="E49" s="4"/>
      <c r="F49" s="16">
        <f>F127</f>
        <v>8048000</v>
      </c>
      <c r="G49" s="1"/>
    </row>
    <row r="50" spans="1:7" ht="25.5" customHeight="1">
      <c r="A50" s="48" t="s">
        <v>68</v>
      </c>
      <c r="B50" s="85">
        <v>614000</v>
      </c>
      <c r="C50" s="43" t="s">
        <v>26</v>
      </c>
      <c r="D50" s="44">
        <f>D48+D49</f>
        <v>12023360.78</v>
      </c>
      <c r="E50" s="44"/>
      <c r="F50" s="45">
        <f>F48+F49</f>
        <v>8063000</v>
      </c>
      <c r="G50" s="1"/>
    </row>
    <row r="51" spans="1:7" ht="20.25" customHeight="1">
      <c r="A51" s="43" t="s">
        <v>69</v>
      </c>
      <c r="B51" s="85">
        <v>616000</v>
      </c>
      <c r="C51" s="43" t="s">
        <v>56</v>
      </c>
      <c r="D51" s="44">
        <v>52000</v>
      </c>
      <c r="E51" s="44"/>
      <c r="F51" s="103">
        <f>F196</f>
        <v>140000</v>
      </c>
      <c r="G51" s="1"/>
    </row>
    <row r="52" spans="1:7" ht="22.5" customHeight="1">
      <c r="A52" s="43" t="s">
        <v>70</v>
      </c>
      <c r="B52" s="85"/>
      <c r="C52" s="43" t="s">
        <v>66</v>
      </c>
      <c r="D52" s="44">
        <v>744088.9</v>
      </c>
      <c r="E52" s="44"/>
      <c r="F52" s="45">
        <f>F197</f>
        <v>325100</v>
      </c>
      <c r="G52" s="1"/>
    </row>
    <row r="53" spans="1:7" ht="27" customHeight="1">
      <c r="A53" s="18"/>
      <c r="B53" s="87"/>
      <c r="C53" s="36" t="s">
        <v>270</v>
      </c>
      <c r="D53" s="25">
        <f>D52+D51+D50+D47+D37+D36</f>
        <v>17243849.68</v>
      </c>
      <c r="E53" s="25"/>
      <c r="F53" s="103">
        <f>F36+F37+F47+F50+F51+F52</f>
        <v>12820000</v>
      </c>
      <c r="G53" s="1"/>
    </row>
    <row r="54" spans="1:7" ht="26.25" customHeight="1">
      <c r="A54" s="43" t="s">
        <v>71</v>
      </c>
      <c r="B54" s="85">
        <v>821000</v>
      </c>
      <c r="C54" s="43" t="s">
        <v>65</v>
      </c>
      <c r="D54" s="44">
        <v>437414.98</v>
      </c>
      <c r="E54" s="44"/>
      <c r="F54" s="45">
        <f>F198</f>
        <v>5550000</v>
      </c>
      <c r="G54" s="1"/>
    </row>
    <row r="55" spans="1:7" ht="24" customHeight="1">
      <c r="A55" s="43" t="s">
        <v>72</v>
      </c>
      <c r="B55" s="85">
        <v>823000</v>
      </c>
      <c r="C55" s="43" t="s">
        <v>64</v>
      </c>
      <c r="D55" s="44">
        <v>163000</v>
      </c>
      <c r="E55" s="44"/>
      <c r="F55" s="45">
        <f>F205</f>
        <v>630000</v>
      </c>
      <c r="G55" s="1"/>
    </row>
    <row r="56" spans="1:7" ht="27.75" customHeight="1">
      <c r="A56" s="48"/>
      <c r="B56" s="104"/>
      <c r="C56" s="43" t="s">
        <v>73</v>
      </c>
      <c r="D56" s="45">
        <f>D53+D54+D55</f>
        <v>17844264.66</v>
      </c>
      <c r="E56" s="62"/>
      <c r="F56" s="45">
        <f>F36+F37+F47+F50+F51+F52+F54+F55</f>
        <v>19000000</v>
      </c>
      <c r="G56" s="1"/>
    </row>
    <row r="57" spans="1:7" ht="40.5" customHeight="1">
      <c r="A57" s="139" t="s">
        <v>233</v>
      </c>
      <c r="B57" s="137"/>
      <c r="C57" s="137"/>
      <c r="D57" s="137"/>
      <c r="E57" s="137"/>
      <c r="G57" s="1"/>
    </row>
    <row r="58" spans="1:7" ht="24.75" customHeight="1">
      <c r="A58" s="11"/>
      <c r="B58" s="89">
        <v>611110</v>
      </c>
      <c r="C58" s="6" t="s">
        <v>74</v>
      </c>
      <c r="D58" s="4">
        <v>1500000</v>
      </c>
      <c r="E58" s="4">
        <v>1500000</v>
      </c>
      <c r="F58" s="4">
        <v>1500000</v>
      </c>
      <c r="G58" s="1"/>
    </row>
    <row r="59" spans="1:7" ht="24" customHeight="1">
      <c r="A59" s="11"/>
      <c r="B59" s="89"/>
      <c r="C59" s="6" t="s">
        <v>75</v>
      </c>
      <c r="D59" s="4">
        <v>850000</v>
      </c>
      <c r="E59" s="4">
        <v>850000</v>
      </c>
      <c r="F59" s="4">
        <v>850000</v>
      </c>
      <c r="G59" s="1"/>
    </row>
    <row r="60" spans="1:7" ht="24.75" customHeight="1">
      <c r="A60" s="48"/>
      <c r="B60" s="73">
        <v>611100</v>
      </c>
      <c r="C60" s="46" t="s">
        <v>76</v>
      </c>
      <c r="D60" s="50">
        <f>D58+D59</f>
        <v>2350000</v>
      </c>
      <c r="E60" s="50">
        <f>E58+E59</f>
        <v>2350000</v>
      </c>
      <c r="F60" s="50">
        <f>F58+F59</f>
        <v>2350000</v>
      </c>
      <c r="G60" s="1"/>
    </row>
    <row r="61" spans="1:7" ht="21" customHeight="1">
      <c r="A61" s="11"/>
      <c r="B61" s="90">
        <v>611211</v>
      </c>
      <c r="C61" s="6" t="s">
        <v>77</v>
      </c>
      <c r="D61" s="4">
        <v>50000</v>
      </c>
      <c r="E61" s="4">
        <v>50000</v>
      </c>
      <c r="F61" s="4">
        <v>45000</v>
      </c>
      <c r="G61" s="1"/>
    </row>
    <row r="62" spans="1:7" ht="22.5" customHeight="1">
      <c r="A62" s="11"/>
      <c r="B62" s="90">
        <v>611213</v>
      </c>
      <c r="C62" s="6" t="s">
        <v>78</v>
      </c>
      <c r="D62" s="4">
        <v>3200</v>
      </c>
      <c r="E62" s="4">
        <v>3200</v>
      </c>
      <c r="F62" s="4">
        <v>3200</v>
      </c>
      <c r="G62" s="1"/>
    </row>
    <row r="63" spans="1:7" ht="21" customHeight="1">
      <c r="A63" s="11"/>
      <c r="B63" s="90">
        <v>611214</v>
      </c>
      <c r="C63" s="6" t="s">
        <v>79</v>
      </c>
      <c r="D63" s="4">
        <v>5200</v>
      </c>
      <c r="E63" s="4">
        <v>5200</v>
      </c>
      <c r="F63" s="4">
        <v>5200</v>
      </c>
      <c r="G63" s="1"/>
    </row>
    <row r="64" spans="1:7" ht="24" customHeight="1">
      <c r="A64" s="11"/>
      <c r="B64" s="90">
        <v>611221</v>
      </c>
      <c r="C64" s="6" t="s">
        <v>228</v>
      </c>
      <c r="D64" s="4">
        <v>240000</v>
      </c>
      <c r="E64" s="4">
        <v>240000</v>
      </c>
      <c r="F64" s="4">
        <v>240000</v>
      </c>
      <c r="G64" s="1"/>
    </row>
    <row r="65" spans="1:7" ht="21" customHeight="1">
      <c r="A65" s="11"/>
      <c r="B65" s="90">
        <v>611224</v>
      </c>
      <c r="C65" s="11" t="s">
        <v>80</v>
      </c>
      <c r="D65" s="4">
        <v>90000</v>
      </c>
      <c r="E65" s="4">
        <v>90000</v>
      </c>
      <c r="F65" s="4">
        <v>80000</v>
      </c>
      <c r="G65" s="1"/>
    </row>
    <row r="66" spans="1:7" ht="22.5" customHeight="1">
      <c r="A66" s="11"/>
      <c r="B66" s="90">
        <v>611225</v>
      </c>
      <c r="C66" s="13" t="s">
        <v>81</v>
      </c>
      <c r="D66" s="4">
        <v>85000</v>
      </c>
      <c r="E66" s="4">
        <v>85000</v>
      </c>
      <c r="F66" s="4">
        <v>12500</v>
      </c>
      <c r="G66" s="1"/>
    </row>
    <row r="67" spans="1:7" ht="29.25" customHeight="1">
      <c r="A67" s="11"/>
      <c r="B67" s="90">
        <v>611226</v>
      </c>
      <c r="C67" s="6" t="s">
        <v>154</v>
      </c>
      <c r="D67" s="4">
        <v>26000</v>
      </c>
      <c r="E67" s="4">
        <v>26000</v>
      </c>
      <c r="F67" s="4">
        <v>25000</v>
      </c>
      <c r="G67" s="1"/>
    </row>
    <row r="68" spans="1:7" ht="23.25" customHeight="1">
      <c r="A68" s="11"/>
      <c r="B68" s="86">
        <v>611227</v>
      </c>
      <c r="C68" s="11" t="s">
        <v>82</v>
      </c>
      <c r="D68" s="4">
        <v>10000</v>
      </c>
      <c r="E68" s="4">
        <v>10000</v>
      </c>
      <c r="F68" s="4">
        <v>15000</v>
      </c>
      <c r="G68" s="1"/>
    </row>
    <row r="69" spans="1:7" ht="21" customHeight="1">
      <c r="A69" s="11"/>
      <c r="B69" s="86">
        <v>611228</v>
      </c>
      <c r="C69" s="11" t="s">
        <v>117</v>
      </c>
      <c r="D69" s="4">
        <v>30000</v>
      </c>
      <c r="E69" s="4">
        <v>30000</v>
      </c>
      <c r="F69" s="4">
        <v>30000</v>
      </c>
      <c r="G69" s="1"/>
    </row>
    <row r="70" spans="1:7" ht="23.25" customHeight="1">
      <c r="A70" s="48"/>
      <c r="B70" s="74">
        <v>611200</v>
      </c>
      <c r="C70" s="49" t="s">
        <v>15</v>
      </c>
      <c r="D70" s="44">
        <f>D61+D62+D63+D64+D65+D66+D67+D68+D69</f>
        <v>539400</v>
      </c>
      <c r="E70" s="44">
        <f>E61+E62+E63+E64+E65+E66+E67+E68+E69</f>
        <v>539400</v>
      </c>
      <c r="F70" s="44">
        <f>F61+F62+F63+F64+F65+F66+F67+F68+F69</f>
        <v>455900</v>
      </c>
      <c r="G70" s="1"/>
    </row>
    <row r="71" spans="1:7" ht="19.5" customHeight="1">
      <c r="A71" s="48"/>
      <c r="B71" s="74">
        <v>612100</v>
      </c>
      <c r="C71" s="43" t="s">
        <v>16</v>
      </c>
      <c r="D71" s="44">
        <v>270000</v>
      </c>
      <c r="E71" s="44">
        <v>270000</v>
      </c>
      <c r="F71" s="44">
        <v>270000</v>
      </c>
      <c r="G71" s="1"/>
    </row>
    <row r="72" spans="1:7" ht="21.75" customHeight="1">
      <c r="A72" s="11"/>
      <c r="B72" s="84">
        <v>613110</v>
      </c>
      <c r="C72" s="66" t="s">
        <v>83</v>
      </c>
      <c r="D72" s="4">
        <v>30000</v>
      </c>
      <c r="E72" s="4">
        <v>30000</v>
      </c>
      <c r="F72" s="4">
        <v>30000</v>
      </c>
      <c r="G72" s="1"/>
    </row>
    <row r="73" spans="1:24" ht="21.75" customHeight="1">
      <c r="A73" s="11"/>
      <c r="B73" s="84">
        <v>613120</v>
      </c>
      <c r="C73" s="66" t="s">
        <v>84</v>
      </c>
      <c r="D73" s="4">
        <v>25000</v>
      </c>
      <c r="E73" s="4">
        <v>25000</v>
      </c>
      <c r="F73" s="4">
        <v>25000</v>
      </c>
      <c r="G73" s="10"/>
      <c r="H73" s="10"/>
      <c r="I73" s="10"/>
      <c r="J73" s="10"/>
      <c r="K73" s="10"/>
      <c r="L73" s="10"/>
      <c r="M73" s="10"/>
      <c r="N73" s="10"/>
      <c r="O73" s="10"/>
      <c r="P73" s="10"/>
      <c r="Q73" s="10"/>
      <c r="R73" s="10"/>
      <c r="S73" s="10"/>
      <c r="T73" s="10"/>
      <c r="U73" s="10"/>
      <c r="V73" s="10"/>
      <c r="W73" s="10"/>
      <c r="X73" s="10"/>
    </row>
    <row r="74" spans="1:24" ht="21.75" customHeight="1">
      <c r="A74" s="11"/>
      <c r="B74" s="84">
        <v>613190</v>
      </c>
      <c r="C74" s="66" t="s">
        <v>222</v>
      </c>
      <c r="D74" s="4">
        <v>10000</v>
      </c>
      <c r="E74" s="4">
        <v>10000</v>
      </c>
      <c r="F74" s="4">
        <v>10000</v>
      </c>
      <c r="G74" s="10"/>
      <c r="H74" s="10"/>
      <c r="I74" s="10"/>
      <c r="J74" s="10"/>
      <c r="K74" s="10"/>
      <c r="L74" s="10"/>
      <c r="M74" s="10"/>
      <c r="N74" s="10"/>
      <c r="O74" s="10"/>
      <c r="P74" s="10"/>
      <c r="Q74" s="10"/>
      <c r="R74" s="10"/>
      <c r="S74" s="10"/>
      <c r="T74" s="10"/>
      <c r="U74" s="10"/>
      <c r="V74" s="10"/>
      <c r="W74" s="10"/>
      <c r="X74" s="10"/>
    </row>
    <row r="75" spans="1:24" s="14" customFormat="1" ht="24.75" customHeight="1">
      <c r="A75" s="48"/>
      <c r="B75" s="74">
        <v>613100</v>
      </c>
      <c r="C75" s="49" t="s">
        <v>18</v>
      </c>
      <c r="D75" s="44">
        <f>D72+D73+D74</f>
        <v>65000</v>
      </c>
      <c r="E75" s="44">
        <f>E72+E73+E74</f>
        <v>65000</v>
      </c>
      <c r="F75" s="44">
        <f>F72+F73+F74</f>
        <v>65000</v>
      </c>
      <c r="G75" s="10"/>
      <c r="H75" s="10"/>
      <c r="I75" s="10"/>
      <c r="J75" s="10"/>
      <c r="K75" s="10"/>
      <c r="L75" s="10"/>
      <c r="M75" s="10"/>
      <c r="N75" s="10"/>
      <c r="O75" s="10"/>
      <c r="P75" s="10"/>
      <c r="Q75" s="10"/>
      <c r="R75" s="10"/>
      <c r="S75" s="10"/>
      <c r="T75" s="10"/>
      <c r="U75" s="10"/>
      <c r="V75" s="10"/>
      <c r="W75" s="10"/>
      <c r="X75" s="10"/>
    </row>
    <row r="76" spans="1:7" ht="22.5" customHeight="1">
      <c r="A76" s="11"/>
      <c r="B76" s="84">
        <v>613211</v>
      </c>
      <c r="C76" s="66" t="s">
        <v>118</v>
      </c>
      <c r="D76" s="4">
        <v>23000</v>
      </c>
      <c r="E76" s="4">
        <v>23000</v>
      </c>
      <c r="F76" s="4">
        <v>23000</v>
      </c>
      <c r="G76" s="1"/>
    </row>
    <row r="77" spans="1:7" ht="21" customHeight="1">
      <c r="A77" s="11"/>
      <c r="B77" s="84">
        <v>613216</v>
      </c>
      <c r="C77" s="66" t="s">
        <v>85</v>
      </c>
      <c r="D77" s="4">
        <v>12000</v>
      </c>
      <c r="E77" s="4">
        <v>12000</v>
      </c>
      <c r="F77" s="4">
        <v>12000</v>
      </c>
      <c r="G77" s="1"/>
    </row>
    <row r="78" spans="1:7" ht="23.25" customHeight="1">
      <c r="A78" s="48"/>
      <c r="B78" s="74">
        <v>613200</v>
      </c>
      <c r="C78" s="49" t="s">
        <v>19</v>
      </c>
      <c r="D78" s="44">
        <f>SUM(D76:D77)</f>
        <v>35000</v>
      </c>
      <c r="E78" s="44">
        <f>SUM(E76:E77)</f>
        <v>35000</v>
      </c>
      <c r="F78" s="44">
        <f>SUM(F76:F77)</f>
        <v>35000</v>
      </c>
      <c r="G78" s="1"/>
    </row>
    <row r="79" spans="1:7" ht="23.25" customHeight="1">
      <c r="A79" s="11"/>
      <c r="B79" s="84">
        <v>613311</v>
      </c>
      <c r="C79" s="66" t="s">
        <v>86</v>
      </c>
      <c r="D79" s="4">
        <v>35000</v>
      </c>
      <c r="E79" s="4">
        <v>35000</v>
      </c>
      <c r="F79" s="4">
        <v>35000</v>
      </c>
      <c r="G79" s="1"/>
    </row>
    <row r="80" spans="1:7" ht="21" customHeight="1">
      <c r="A80" s="11"/>
      <c r="B80" s="84">
        <v>613312</v>
      </c>
      <c r="C80" s="66" t="s">
        <v>87</v>
      </c>
      <c r="D80" s="4">
        <v>5000</v>
      </c>
      <c r="E80" s="4">
        <v>5000</v>
      </c>
      <c r="F80" s="4">
        <v>5000</v>
      </c>
      <c r="G80" s="1"/>
    </row>
    <row r="81" spans="1:7" ht="21.75" customHeight="1">
      <c r="A81" s="11"/>
      <c r="B81" s="84">
        <v>613313</v>
      </c>
      <c r="C81" s="66" t="s">
        <v>88</v>
      </c>
      <c r="D81" s="4">
        <v>7500</v>
      </c>
      <c r="E81" s="4">
        <v>7500</v>
      </c>
      <c r="F81" s="4">
        <v>7500</v>
      </c>
      <c r="G81" s="1"/>
    </row>
    <row r="82" spans="1:7" ht="21.75" customHeight="1">
      <c r="A82" s="11"/>
      <c r="B82" s="84">
        <v>613314</v>
      </c>
      <c r="C82" s="66" t="s">
        <v>89</v>
      </c>
      <c r="D82" s="4">
        <v>20000</v>
      </c>
      <c r="E82" s="4">
        <v>20000</v>
      </c>
      <c r="F82" s="4">
        <v>20000</v>
      </c>
      <c r="G82" s="1"/>
    </row>
    <row r="83" spans="1:7" ht="21.75" customHeight="1">
      <c r="A83" s="11"/>
      <c r="B83" s="84">
        <v>613316</v>
      </c>
      <c r="C83" s="66" t="s">
        <v>223</v>
      </c>
      <c r="D83" s="4">
        <v>1000</v>
      </c>
      <c r="E83" s="4">
        <v>1000</v>
      </c>
      <c r="F83" s="4">
        <v>1000</v>
      </c>
      <c r="G83" s="1"/>
    </row>
    <row r="84" spans="1:7" ht="24.75" customHeight="1">
      <c r="A84" s="11"/>
      <c r="B84" s="84">
        <v>613321</v>
      </c>
      <c r="C84" s="66" t="s">
        <v>90</v>
      </c>
      <c r="D84" s="4">
        <v>10000</v>
      </c>
      <c r="E84" s="4">
        <v>10000</v>
      </c>
      <c r="F84" s="4">
        <v>10000</v>
      </c>
      <c r="G84" s="1"/>
    </row>
    <row r="85" spans="1:7" ht="22.5" customHeight="1">
      <c r="A85" s="11"/>
      <c r="B85" s="84">
        <v>613323</v>
      </c>
      <c r="C85" s="66" t="s">
        <v>91</v>
      </c>
      <c r="D85" s="4">
        <v>3000</v>
      </c>
      <c r="E85" s="4">
        <v>3000</v>
      </c>
      <c r="F85" s="4">
        <v>3000</v>
      </c>
      <c r="G85" s="1"/>
    </row>
    <row r="86" spans="1:7" ht="31.5" customHeight="1">
      <c r="A86" s="48"/>
      <c r="B86" s="74">
        <v>613300</v>
      </c>
      <c r="C86" s="43" t="s">
        <v>20</v>
      </c>
      <c r="D86" s="44">
        <f>D79+D80+D81+D82+D83+D84+D85</f>
        <v>81500</v>
      </c>
      <c r="E86" s="44">
        <f>E79+E80+E81+E82+E83+E84+E85</f>
        <v>81500</v>
      </c>
      <c r="F86" s="44">
        <f>F79+F80+F81+F82+F83+F84+F85</f>
        <v>81500</v>
      </c>
      <c r="G86" s="1"/>
    </row>
    <row r="87" spans="1:7" ht="24" customHeight="1">
      <c r="A87" s="11"/>
      <c r="B87" s="84">
        <v>613412</v>
      </c>
      <c r="C87" s="66" t="s">
        <v>94</v>
      </c>
      <c r="D87" s="4">
        <v>5000</v>
      </c>
      <c r="E87" s="4">
        <v>5000</v>
      </c>
      <c r="F87" s="4">
        <v>5000</v>
      </c>
      <c r="G87" s="1"/>
    </row>
    <row r="88" spans="1:7" ht="24.75" customHeight="1">
      <c r="A88" s="11"/>
      <c r="B88" s="84">
        <v>613416</v>
      </c>
      <c r="C88" s="66" t="s">
        <v>95</v>
      </c>
      <c r="D88" s="4">
        <v>10000</v>
      </c>
      <c r="E88" s="4">
        <v>10000</v>
      </c>
      <c r="F88" s="4">
        <v>10000</v>
      </c>
      <c r="G88" s="1"/>
    </row>
    <row r="89" spans="1:7" ht="22.5" customHeight="1">
      <c r="A89" s="11"/>
      <c r="B89" s="84">
        <v>613417</v>
      </c>
      <c r="C89" s="66" t="s">
        <v>96</v>
      </c>
      <c r="D89" s="4">
        <v>35000</v>
      </c>
      <c r="E89" s="4">
        <v>35000</v>
      </c>
      <c r="F89" s="4">
        <v>35000</v>
      </c>
      <c r="G89" s="1"/>
    </row>
    <row r="90" spans="1:7" ht="27" customHeight="1">
      <c r="A90" s="11"/>
      <c r="B90" s="84">
        <v>613418</v>
      </c>
      <c r="C90" s="66" t="s">
        <v>97</v>
      </c>
      <c r="D90" s="4">
        <v>4000</v>
      </c>
      <c r="E90" s="4">
        <v>4000</v>
      </c>
      <c r="F90" s="4">
        <v>5000</v>
      </c>
      <c r="G90" s="1"/>
    </row>
    <row r="91" spans="1:7" ht="21" customHeight="1">
      <c r="A91" s="11"/>
      <c r="B91" s="84">
        <v>613423</v>
      </c>
      <c r="C91" s="66" t="s">
        <v>98</v>
      </c>
      <c r="D91" s="4">
        <v>180000</v>
      </c>
      <c r="E91" s="4">
        <v>180000</v>
      </c>
      <c r="F91" s="4">
        <v>160000</v>
      </c>
      <c r="G91" s="1"/>
    </row>
    <row r="92" spans="1:7" ht="21" customHeight="1">
      <c r="A92" s="11"/>
      <c r="B92" s="84">
        <v>613431</v>
      </c>
      <c r="C92" s="66" t="s">
        <v>224</v>
      </c>
      <c r="D92" s="4">
        <v>6000</v>
      </c>
      <c r="E92" s="4">
        <v>6000</v>
      </c>
      <c r="F92" s="4">
        <v>6000</v>
      </c>
      <c r="G92" s="1"/>
    </row>
    <row r="93" spans="1:7" ht="23.25" customHeight="1">
      <c r="A93" s="11"/>
      <c r="B93" s="84">
        <v>613484</v>
      </c>
      <c r="C93" s="66" t="s">
        <v>99</v>
      </c>
      <c r="D93" s="4">
        <v>10000</v>
      </c>
      <c r="E93" s="4">
        <v>10000</v>
      </c>
      <c r="F93" s="4">
        <v>10000</v>
      </c>
      <c r="G93" s="1"/>
    </row>
    <row r="94" spans="1:7" ht="24" customHeight="1">
      <c r="A94" s="48"/>
      <c r="B94" s="74">
        <v>613400</v>
      </c>
      <c r="C94" s="43" t="s">
        <v>92</v>
      </c>
      <c r="D94" s="44">
        <f>D87+D88+D89+D90+D91+D92+D93</f>
        <v>250000</v>
      </c>
      <c r="E94" s="44">
        <f>E87+E88+E89+E90+E91+E92+E93</f>
        <v>250000</v>
      </c>
      <c r="F94" s="44">
        <f>F87+F88+F89+F90+F91+F92+F93</f>
        <v>231000</v>
      </c>
      <c r="G94" s="1"/>
    </row>
    <row r="95" spans="1:7" ht="21.75" customHeight="1">
      <c r="A95" s="11"/>
      <c r="B95" s="84">
        <v>613512</v>
      </c>
      <c r="C95" s="66" t="s">
        <v>100</v>
      </c>
      <c r="D95" s="4">
        <v>40000</v>
      </c>
      <c r="E95" s="4">
        <v>40000</v>
      </c>
      <c r="F95" s="4">
        <v>40000</v>
      </c>
      <c r="G95" s="1"/>
    </row>
    <row r="96" spans="1:7" ht="22.5" customHeight="1">
      <c r="A96" s="11"/>
      <c r="B96" s="84">
        <v>613523</v>
      </c>
      <c r="C96" s="66" t="s">
        <v>101</v>
      </c>
      <c r="D96" s="4">
        <v>7500</v>
      </c>
      <c r="E96" s="4">
        <v>7500</v>
      </c>
      <c r="F96" s="4">
        <v>7500</v>
      </c>
      <c r="G96" s="1"/>
    </row>
    <row r="97" spans="1:7" ht="27" customHeight="1">
      <c r="A97" s="48"/>
      <c r="B97" s="74">
        <v>613500</v>
      </c>
      <c r="C97" s="43" t="s">
        <v>21</v>
      </c>
      <c r="D97" s="44">
        <f>SUM(D95:D96)</f>
        <v>47500</v>
      </c>
      <c r="E97" s="44">
        <f>SUM(E95:E96)</f>
        <v>47500</v>
      </c>
      <c r="F97" s="44">
        <f>SUM(F95:F96)</f>
        <v>47500</v>
      </c>
      <c r="G97" s="1"/>
    </row>
    <row r="98" spans="1:7" ht="24.75" customHeight="1">
      <c r="A98" s="11"/>
      <c r="B98" s="84">
        <v>613611</v>
      </c>
      <c r="C98" s="11" t="s">
        <v>102</v>
      </c>
      <c r="D98" s="4">
        <v>365000</v>
      </c>
      <c r="E98" s="4">
        <v>365000</v>
      </c>
      <c r="F98" s="4">
        <v>365000</v>
      </c>
      <c r="G98" s="1"/>
    </row>
    <row r="99" spans="1:7" ht="30.75" customHeight="1">
      <c r="A99" s="48"/>
      <c r="B99" s="74">
        <v>613600</v>
      </c>
      <c r="C99" s="46" t="s">
        <v>22</v>
      </c>
      <c r="D99" s="44">
        <f>SUM(D98)</f>
        <v>365000</v>
      </c>
      <c r="E99" s="44">
        <f>SUM(E98)</f>
        <v>365000</v>
      </c>
      <c r="F99" s="44">
        <f>SUM(F98)</f>
        <v>365000</v>
      </c>
      <c r="G99" s="1"/>
    </row>
    <row r="100" spans="1:7" ht="27" customHeight="1">
      <c r="A100" s="11"/>
      <c r="B100" s="84">
        <v>613722</v>
      </c>
      <c r="C100" s="11" t="s">
        <v>103</v>
      </c>
      <c r="D100" s="4">
        <v>45000</v>
      </c>
      <c r="E100" s="4">
        <v>45000</v>
      </c>
      <c r="F100" s="4">
        <v>25000</v>
      </c>
      <c r="G100" s="1"/>
    </row>
    <row r="101" spans="1:7" ht="22.5" customHeight="1">
      <c r="A101" s="11"/>
      <c r="B101" s="84">
        <v>613723</v>
      </c>
      <c r="C101" s="11" t="s">
        <v>104</v>
      </c>
      <c r="D101" s="4">
        <v>25000</v>
      </c>
      <c r="E101" s="4">
        <v>25000</v>
      </c>
      <c r="F101" s="4">
        <v>25000</v>
      </c>
      <c r="G101" s="1"/>
    </row>
    <row r="102" spans="1:7" ht="21" customHeight="1">
      <c r="A102" s="11"/>
      <c r="B102" s="84">
        <v>613727</v>
      </c>
      <c r="C102" s="11" t="s">
        <v>116</v>
      </c>
      <c r="D102" s="4">
        <v>5000</v>
      </c>
      <c r="E102" s="4">
        <v>5000</v>
      </c>
      <c r="F102" s="4">
        <v>5000</v>
      </c>
      <c r="G102" s="1"/>
    </row>
    <row r="103" spans="1:7" ht="24.75" customHeight="1">
      <c r="A103" s="48"/>
      <c r="B103" s="74">
        <v>613700</v>
      </c>
      <c r="C103" s="43" t="s">
        <v>23</v>
      </c>
      <c r="D103" s="44">
        <f>SUM(D100:D102)</f>
        <v>75000</v>
      </c>
      <c r="E103" s="44">
        <f>SUM(E100:E102)</f>
        <v>75000</v>
      </c>
      <c r="F103" s="44">
        <f>SUM(F100:F102)</f>
        <v>55000</v>
      </c>
      <c r="G103" s="1"/>
    </row>
    <row r="104" spans="1:7" ht="30" customHeight="1">
      <c r="A104" s="11"/>
      <c r="B104" s="84">
        <v>613813</v>
      </c>
      <c r="C104" s="11" t="s">
        <v>230</v>
      </c>
      <c r="D104" s="4">
        <v>10000</v>
      </c>
      <c r="E104" s="4">
        <v>10000</v>
      </c>
      <c r="F104" s="4">
        <v>10000</v>
      </c>
      <c r="G104" s="1"/>
    </row>
    <row r="105" spans="1:7" ht="29.25" customHeight="1">
      <c r="A105" s="11"/>
      <c r="B105" s="90">
        <v>613814</v>
      </c>
      <c r="C105" s="6" t="s">
        <v>105</v>
      </c>
      <c r="D105" s="4">
        <v>5000</v>
      </c>
      <c r="E105" s="4">
        <v>5000</v>
      </c>
      <c r="F105" s="4">
        <v>5000</v>
      </c>
      <c r="G105" s="1"/>
    </row>
    <row r="106" spans="1:7" ht="25.5" customHeight="1">
      <c r="A106" s="11"/>
      <c r="B106" s="84">
        <v>613822</v>
      </c>
      <c r="C106" s="6" t="s">
        <v>106</v>
      </c>
      <c r="D106" s="4">
        <v>6000</v>
      </c>
      <c r="E106" s="4">
        <v>6000</v>
      </c>
      <c r="F106" s="4">
        <v>6000</v>
      </c>
      <c r="G106" s="1"/>
    </row>
    <row r="107" spans="1:7" ht="30.75" customHeight="1">
      <c r="A107" s="48"/>
      <c r="B107" s="74">
        <v>613800</v>
      </c>
      <c r="C107" s="46" t="s">
        <v>24</v>
      </c>
      <c r="D107" s="44">
        <f>SUM(D104:D106)</f>
        <v>21000</v>
      </c>
      <c r="E107" s="44">
        <f>SUM(E104:E106)</f>
        <v>21000</v>
      </c>
      <c r="F107" s="44">
        <f>SUM(F104:F106)</f>
        <v>21000</v>
      </c>
      <c r="G107" s="1"/>
    </row>
    <row r="108" spans="1:7" ht="24" customHeight="1">
      <c r="A108" s="11"/>
      <c r="B108" s="84">
        <v>613914</v>
      </c>
      <c r="C108" s="11" t="s">
        <v>107</v>
      </c>
      <c r="D108" s="4">
        <v>30000</v>
      </c>
      <c r="E108" s="4">
        <v>30000</v>
      </c>
      <c r="F108" s="4">
        <v>30000</v>
      </c>
      <c r="G108" s="1"/>
    </row>
    <row r="109" spans="1:7" ht="22.5" customHeight="1">
      <c r="A109" s="11"/>
      <c r="B109" s="84">
        <v>613915</v>
      </c>
      <c r="C109" s="11" t="s">
        <v>225</v>
      </c>
      <c r="D109" s="4">
        <v>5000</v>
      </c>
      <c r="E109" s="4">
        <v>5000</v>
      </c>
      <c r="F109" s="4">
        <v>5000</v>
      </c>
      <c r="G109" s="1"/>
    </row>
    <row r="110" spans="1:7" ht="23.25" customHeight="1">
      <c r="A110" s="11"/>
      <c r="B110" s="84">
        <v>613916</v>
      </c>
      <c r="C110" s="11" t="s">
        <v>119</v>
      </c>
      <c r="D110" s="4">
        <v>10000</v>
      </c>
      <c r="E110" s="4">
        <v>10000</v>
      </c>
      <c r="F110" s="4">
        <v>10000</v>
      </c>
      <c r="G110" s="1"/>
    </row>
    <row r="111" spans="1:7" ht="25.5" customHeight="1">
      <c r="A111" s="11"/>
      <c r="B111" s="84">
        <v>613920</v>
      </c>
      <c r="C111" s="11" t="s">
        <v>155</v>
      </c>
      <c r="D111" s="4">
        <v>20000</v>
      </c>
      <c r="E111" s="4">
        <v>20000</v>
      </c>
      <c r="F111" s="4">
        <v>20000</v>
      </c>
      <c r="G111" s="1"/>
    </row>
    <row r="112" spans="1:7" ht="24" customHeight="1">
      <c r="A112" s="11"/>
      <c r="B112" s="84">
        <v>613930</v>
      </c>
      <c r="C112" s="11" t="s">
        <v>108</v>
      </c>
      <c r="D112" s="4">
        <v>40000</v>
      </c>
      <c r="E112" s="4">
        <v>40000</v>
      </c>
      <c r="F112" s="4">
        <v>40000</v>
      </c>
      <c r="G112" s="1"/>
    </row>
    <row r="113" spans="1:7" ht="24" customHeight="1">
      <c r="A113" s="11"/>
      <c r="B113" s="84">
        <v>613940</v>
      </c>
      <c r="C113" s="15" t="s">
        <v>109</v>
      </c>
      <c r="D113" s="4">
        <v>30000</v>
      </c>
      <c r="E113" s="4">
        <v>30000</v>
      </c>
      <c r="F113" s="4">
        <v>30000</v>
      </c>
      <c r="G113" s="1"/>
    </row>
    <row r="114" spans="1:7" ht="31.5" customHeight="1">
      <c r="A114" s="11"/>
      <c r="B114" s="90">
        <v>613970</v>
      </c>
      <c r="C114" s="6" t="s">
        <v>110</v>
      </c>
      <c r="D114" s="4">
        <v>120000</v>
      </c>
      <c r="E114" s="4">
        <v>120000</v>
      </c>
      <c r="F114" s="4">
        <v>120000</v>
      </c>
      <c r="G114" s="1"/>
    </row>
    <row r="115" spans="1:7" ht="42.75" customHeight="1">
      <c r="A115" s="11"/>
      <c r="B115" s="90">
        <v>613980</v>
      </c>
      <c r="C115" s="6" t="s">
        <v>156</v>
      </c>
      <c r="D115" s="4">
        <v>30000</v>
      </c>
      <c r="E115" s="4">
        <v>30000</v>
      </c>
      <c r="F115" s="4">
        <v>30000</v>
      </c>
      <c r="G115" s="1"/>
    </row>
    <row r="116" spans="1:7" ht="24" customHeight="1">
      <c r="A116" s="11"/>
      <c r="B116" s="90">
        <v>613990</v>
      </c>
      <c r="C116" s="6" t="s">
        <v>157</v>
      </c>
      <c r="D116" s="4">
        <v>40000</v>
      </c>
      <c r="E116" s="4">
        <v>40000</v>
      </c>
      <c r="F116" s="4">
        <v>30000</v>
      </c>
      <c r="G116" s="1"/>
    </row>
    <row r="117" spans="1:7" ht="24" customHeight="1">
      <c r="A117" s="48"/>
      <c r="B117" s="74">
        <v>613900</v>
      </c>
      <c r="C117" s="43" t="s">
        <v>25</v>
      </c>
      <c r="D117" s="44">
        <f>D108+D109+D110+D111+D112+D113+D114+D115+D116</f>
        <v>325000</v>
      </c>
      <c r="E117" s="44">
        <f>E108+E109+E110+E111+E112+E113+E114+E115+E116</f>
        <v>325000</v>
      </c>
      <c r="F117" s="44">
        <f>F108+F109+F110+F111+F112+F113+F114+F115+F116</f>
        <v>315000</v>
      </c>
      <c r="G117" s="1"/>
    </row>
    <row r="118" spans="1:7" ht="22.5" customHeight="1">
      <c r="A118" s="11"/>
      <c r="B118" s="86">
        <v>614234</v>
      </c>
      <c r="C118" s="11" t="s">
        <v>27</v>
      </c>
      <c r="D118" s="4">
        <v>15000</v>
      </c>
      <c r="E118" s="4">
        <v>15000</v>
      </c>
      <c r="F118" s="4">
        <v>15000</v>
      </c>
      <c r="G118" s="1"/>
    </row>
    <row r="119" spans="1:7" ht="27.75" customHeight="1">
      <c r="A119" s="18"/>
      <c r="B119" s="91">
        <v>614819</v>
      </c>
      <c r="C119" s="39" t="s">
        <v>160</v>
      </c>
      <c r="D119" s="16">
        <f>D123</f>
        <v>12008360.78</v>
      </c>
      <c r="E119" s="16" t="e">
        <f>E123</f>
        <v>#REF!</v>
      </c>
      <c r="F119" s="16">
        <f>F123</f>
        <v>8048000</v>
      </c>
      <c r="G119" s="1"/>
    </row>
    <row r="120" spans="1:7" ht="24.75" customHeight="1">
      <c r="A120" s="48"/>
      <c r="B120" s="74">
        <v>614000</v>
      </c>
      <c r="C120" s="43" t="s">
        <v>26</v>
      </c>
      <c r="D120" s="45">
        <f>D118+D119</f>
        <v>12023360.78</v>
      </c>
      <c r="E120" s="45" t="e">
        <f>E118+E119</f>
        <v>#REF!</v>
      </c>
      <c r="F120" s="45">
        <f>F118+F119</f>
        <v>8063000</v>
      </c>
      <c r="G120" s="1"/>
    </row>
    <row r="121" spans="1:7" ht="33.75" customHeight="1">
      <c r="A121" s="141" t="s">
        <v>161</v>
      </c>
      <c r="B121" s="142"/>
      <c r="C121" s="142"/>
      <c r="D121" s="142"/>
      <c r="E121" s="142"/>
      <c r="F121" s="110"/>
      <c r="G121" s="1"/>
    </row>
    <row r="122" spans="1:7" ht="42.75" customHeight="1">
      <c r="A122" s="40" t="s">
        <v>29</v>
      </c>
      <c r="B122" s="73" t="s">
        <v>112</v>
      </c>
      <c r="C122" s="40" t="s">
        <v>115</v>
      </c>
      <c r="D122" s="41" t="s">
        <v>114</v>
      </c>
      <c r="E122" s="51" t="s">
        <v>232</v>
      </c>
      <c r="F122" s="41" t="s">
        <v>232</v>
      </c>
      <c r="G122" s="1"/>
    </row>
    <row r="123" spans="1:7" ht="30.75" customHeight="1">
      <c r="A123" s="18"/>
      <c r="B123" s="87">
        <v>614819</v>
      </c>
      <c r="C123" s="112" t="s">
        <v>162</v>
      </c>
      <c r="D123" s="37">
        <v>12008360.78</v>
      </c>
      <c r="E123" s="68" t="e">
        <f>E124+E125+E126</f>
        <v>#REF!</v>
      </c>
      <c r="F123" s="103">
        <f>F124+F125+F126</f>
        <v>8048000</v>
      </c>
      <c r="G123" s="1"/>
    </row>
    <row r="124" spans="1:7" ht="29.25" customHeight="1">
      <c r="A124" s="17" t="s">
        <v>30</v>
      </c>
      <c r="B124" s="92">
        <v>6148191</v>
      </c>
      <c r="C124" s="6" t="s">
        <v>36</v>
      </c>
      <c r="D124" s="16">
        <v>909133.6</v>
      </c>
      <c r="E124" s="33" t="e">
        <f>E128</f>
        <v>#REF!</v>
      </c>
      <c r="F124" s="16">
        <f>F128</f>
        <v>1000000</v>
      </c>
      <c r="G124" s="1"/>
    </row>
    <row r="125" spans="1:7" ht="30" customHeight="1">
      <c r="A125" s="5" t="s">
        <v>31</v>
      </c>
      <c r="B125" s="93">
        <v>6148192</v>
      </c>
      <c r="C125" s="6" t="s">
        <v>37</v>
      </c>
      <c r="D125" s="16">
        <v>7639854.97</v>
      </c>
      <c r="E125" s="33" t="e">
        <f>E154</f>
        <v>#REF!</v>
      </c>
      <c r="F125" s="16">
        <f>F154</f>
        <v>7048000</v>
      </c>
      <c r="G125" s="1"/>
    </row>
    <row r="126" spans="1:7" ht="36" customHeight="1">
      <c r="A126" s="5" t="s">
        <v>212</v>
      </c>
      <c r="B126" s="93">
        <v>6148193</v>
      </c>
      <c r="C126" s="6" t="s">
        <v>272</v>
      </c>
      <c r="D126" s="3">
        <v>3459372.21</v>
      </c>
      <c r="E126" s="30" t="e">
        <f>#REF!</f>
        <v>#REF!</v>
      </c>
      <c r="F126" s="16">
        <v>0</v>
      </c>
      <c r="G126" s="1"/>
    </row>
    <row r="127" spans="1:7" ht="30" customHeight="1">
      <c r="A127" s="48"/>
      <c r="B127" s="104"/>
      <c r="C127" s="43" t="s">
        <v>219</v>
      </c>
      <c r="D127" s="45">
        <v>12008360.78</v>
      </c>
      <c r="E127" s="56" t="e">
        <f>E128+E154+#REF!</f>
        <v>#REF!</v>
      </c>
      <c r="F127" s="45">
        <f>F124+F125+F126</f>
        <v>8048000</v>
      </c>
      <c r="G127" s="1"/>
    </row>
    <row r="128" spans="1:7" ht="33" customHeight="1">
      <c r="A128" s="43" t="s">
        <v>30</v>
      </c>
      <c r="B128" s="85">
        <v>6148191</v>
      </c>
      <c r="C128" s="144" t="s">
        <v>36</v>
      </c>
      <c r="D128" s="145"/>
      <c r="E128" s="52" t="e">
        <f>E129+E131+E137+E141+E142+E149+E153</f>
        <v>#REF!</v>
      </c>
      <c r="F128" s="45">
        <f>F129+F131+F137+F141+F142+F149+F153</f>
        <v>1000000</v>
      </c>
      <c r="G128" s="1"/>
    </row>
    <row r="129" spans="1:7" ht="27" customHeight="1">
      <c r="A129" s="43" t="s">
        <v>32</v>
      </c>
      <c r="B129" s="74">
        <v>61481911</v>
      </c>
      <c r="C129" s="147" t="s">
        <v>38</v>
      </c>
      <c r="D129" s="148"/>
      <c r="E129" s="52" t="e">
        <f>E130+#REF!+#REF!+#REF!</f>
        <v>#REF!</v>
      </c>
      <c r="F129" s="45">
        <f>F130</f>
        <v>60000</v>
      </c>
      <c r="G129" s="1"/>
    </row>
    <row r="130" spans="1:7" ht="33.75" customHeight="1">
      <c r="A130" s="11" t="s">
        <v>163</v>
      </c>
      <c r="B130" s="81">
        <v>614819111</v>
      </c>
      <c r="C130" s="149" t="s">
        <v>238</v>
      </c>
      <c r="D130" s="150"/>
      <c r="E130" s="4">
        <v>60000</v>
      </c>
      <c r="F130" s="16">
        <v>60000</v>
      </c>
      <c r="G130" s="1"/>
    </row>
    <row r="131" spans="1:7" ht="24" customHeight="1">
      <c r="A131" s="43" t="s">
        <v>33</v>
      </c>
      <c r="B131" s="74">
        <v>61481912</v>
      </c>
      <c r="C131" s="121" t="s">
        <v>39</v>
      </c>
      <c r="D131" s="146"/>
      <c r="E131" s="52">
        <f>E132+E133+E134+E135+E136</f>
        <v>480000</v>
      </c>
      <c r="F131" s="45">
        <f>F132+F133+F134+F135+F136</f>
        <v>480000</v>
      </c>
      <c r="G131" s="1"/>
    </row>
    <row r="132" spans="1:7" ht="30.75" customHeight="1">
      <c r="A132" s="11" t="s">
        <v>164</v>
      </c>
      <c r="B132" s="81">
        <v>614819121</v>
      </c>
      <c r="C132" s="129" t="s">
        <v>239</v>
      </c>
      <c r="D132" s="143"/>
      <c r="E132" s="4">
        <v>350000</v>
      </c>
      <c r="F132" s="16">
        <v>350000</v>
      </c>
      <c r="G132" s="1"/>
    </row>
    <row r="133" spans="1:7" ht="21.75" customHeight="1">
      <c r="A133" s="18" t="s">
        <v>209</v>
      </c>
      <c r="B133" s="81">
        <v>614819122</v>
      </c>
      <c r="C133" s="129" t="s">
        <v>240</v>
      </c>
      <c r="D133" s="143"/>
      <c r="E133" s="4">
        <v>20000</v>
      </c>
      <c r="F133" s="16">
        <v>20000</v>
      </c>
      <c r="G133" s="1"/>
    </row>
    <row r="134" spans="1:7" ht="33.75" customHeight="1">
      <c r="A134" s="18" t="s">
        <v>165</v>
      </c>
      <c r="B134" s="81">
        <v>614819123</v>
      </c>
      <c r="C134" s="129" t="s">
        <v>241</v>
      </c>
      <c r="D134" s="143"/>
      <c r="E134" s="4">
        <v>40000</v>
      </c>
      <c r="F134" s="16">
        <v>40000</v>
      </c>
      <c r="G134" s="1"/>
    </row>
    <row r="135" spans="1:7" ht="23.25" customHeight="1">
      <c r="A135" s="11" t="s">
        <v>166</v>
      </c>
      <c r="B135" s="81">
        <v>614819124</v>
      </c>
      <c r="C135" s="129" t="s">
        <v>242</v>
      </c>
      <c r="D135" s="143"/>
      <c r="E135" s="4">
        <v>10000</v>
      </c>
      <c r="F135" s="16">
        <v>10000</v>
      </c>
      <c r="G135" s="1"/>
    </row>
    <row r="136" spans="1:7" ht="23.25" customHeight="1">
      <c r="A136" s="11" t="s">
        <v>210</v>
      </c>
      <c r="B136" s="81">
        <v>614819125</v>
      </c>
      <c r="C136" s="129" t="s">
        <v>243</v>
      </c>
      <c r="D136" s="143"/>
      <c r="E136" s="4">
        <v>60000</v>
      </c>
      <c r="F136" s="16">
        <v>60000</v>
      </c>
      <c r="G136" s="1"/>
    </row>
    <row r="137" spans="1:7" ht="24" customHeight="1">
      <c r="A137" s="43" t="s">
        <v>34</v>
      </c>
      <c r="B137" s="74">
        <v>61481913</v>
      </c>
      <c r="C137" s="121" t="s">
        <v>40</v>
      </c>
      <c r="D137" s="146"/>
      <c r="E137" s="52">
        <f>E138+E139</f>
        <v>100000</v>
      </c>
      <c r="F137" s="45">
        <f>F138+F139+F140</f>
        <v>180000</v>
      </c>
      <c r="G137" s="1"/>
    </row>
    <row r="138" spans="1:7" ht="26.25" customHeight="1">
      <c r="A138" s="11" t="s">
        <v>120</v>
      </c>
      <c r="B138" s="81">
        <v>614819131</v>
      </c>
      <c r="C138" s="129" t="s">
        <v>244</v>
      </c>
      <c r="D138" s="143"/>
      <c r="E138" s="29">
        <v>80000</v>
      </c>
      <c r="F138" s="4">
        <v>80000</v>
      </c>
      <c r="G138" s="1"/>
    </row>
    <row r="139" spans="1:7" ht="48.75" customHeight="1">
      <c r="A139" s="11" t="s">
        <v>167</v>
      </c>
      <c r="B139" s="81">
        <v>614819132</v>
      </c>
      <c r="C139" s="129" t="s">
        <v>245</v>
      </c>
      <c r="D139" s="143"/>
      <c r="E139" s="29">
        <v>20000</v>
      </c>
      <c r="F139" s="4">
        <v>50000</v>
      </c>
      <c r="G139" s="1"/>
    </row>
    <row r="140" spans="1:7" ht="33" customHeight="1">
      <c r="A140" s="11" t="s">
        <v>221</v>
      </c>
      <c r="B140" s="81">
        <v>614819133</v>
      </c>
      <c r="C140" s="140" t="s">
        <v>246</v>
      </c>
      <c r="D140" s="140"/>
      <c r="E140" s="29">
        <v>0</v>
      </c>
      <c r="F140" s="16">
        <v>50000</v>
      </c>
      <c r="G140" s="1"/>
    </row>
    <row r="141" spans="1:7" ht="26.25" customHeight="1">
      <c r="A141" s="43" t="s">
        <v>35</v>
      </c>
      <c r="B141" s="74">
        <v>61481914</v>
      </c>
      <c r="C141" s="121" t="s">
        <v>41</v>
      </c>
      <c r="D141" s="146"/>
      <c r="E141" s="52">
        <v>10000</v>
      </c>
      <c r="F141" s="45">
        <v>10000</v>
      </c>
      <c r="G141" s="1"/>
    </row>
    <row r="142" spans="1:7" ht="26.25" customHeight="1">
      <c r="A142" s="43" t="s">
        <v>191</v>
      </c>
      <c r="B142" s="74">
        <v>61481915</v>
      </c>
      <c r="C142" s="121" t="s">
        <v>42</v>
      </c>
      <c r="D142" s="146"/>
      <c r="E142" s="52">
        <f>E143+E144+E145+E146+E147</f>
        <v>95000</v>
      </c>
      <c r="F142" s="45">
        <f>F143+F144+F145+F146+F147+F148</f>
        <v>180000</v>
      </c>
      <c r="G142" s="1"/>
    </row>
    <row r="143" spans="1:7" ht="27.75" customHeight="1">
      <c r="A143" s="11" t="s">
        <v>195</v>
      </c>
      <c r="B143" s="81">
        <v>614819151</v>
      </c>
      <c r="C143" s="129" t="s">
        <v>122</v>
      </c>
      <c r="D143" s="143"/>
      <c r="E143" s="29">
        <v>25000</v>
      </c>
      <c r="F143" s="16">
        <v>25000</v>
      </c>
      <c r="G143" s="1"/>
    </row>
    <row r="144" spans="1:7" ht="24.75" customHeight="1">
      <c r="A144" s="11" t="s">
        <v>196</v>
      </c>
      <c r="B144" s="81">
        <v>614819152</v>
      </c>
      <c r="C144" s="129" t="s">
        <v>124</v>
      </c>
      <c r="D144" s="143"/>
      <c r="E144" s="29">
        <v>5000</v>
      </c>
      <c r="F144" s="16">
        <v>5000</v>
      </c>
      <c r="G144" s="1"/>
    </row>
    <row r="145" spans="1:7" ht="21" customHeight="1">
      <c r="A145" s="11" t="s">
        <v>197</v>
      </c>
      <c r="B145" s="81">
        <v>614819153</v>
      </c>
      <c r="C145" s="129" t="s">
        <v>190</v>
      </c>
      <c r="D145" s="143"/>
      <c r="E145" s="29">
        <v>15000</v>
      </c>
      <c r="F145" s="4">
        <v>15000</v>
      </c>
      <c r="G145" s="1"/>
    </row>
    <row r="146" spans="1:7" ht="21" customHeight="1">
      <c r="A146" s="11" t="s">
        <v>198</v>
      </c>
      <c r="B146" s="81">
        <v>614819154</v>
      </c>
      <c r="C146" s="129" t="s">
        <v>126</v>
      </c>
      <c r="D146" s="143"/>
      <c r="E146" s="29">
        <v>35000</v>
      </c>
      <c r="F146" s="16">
        <v>100000</v>
      </c>
      <c r="G146" s="1"/>
    </row>
    <row r="147" spans="1:7" ht="22.5" customHeight="1">
      <c r="A147" s="11" t="s">
        <v>199</v>
      </c>
      <c r="B147" s="81">
        <v>614819155</v>
      </c>
      <c r="C147" s="129" t="s">
        <v>127</v>
      </c>
      <c r="D147" s="143"/>
      <c r="E147" s="29">
        <v>15000</v>
      </c>
      <c r="F147" s="16">
        <v>25000</v>
      </c>
      <c r="G147" s="1"/>
    </row>
    <row r="148" spans="1:7" ht="33" customHeight="1">
      <c r="A148" s="111" t="s">
        <v>247</v>
      </c>
      <c r="B148" s="81">
        <v>614819156</v>
      </c>
      <c r="C148" s="129" t="s">
        <v>248</v>
      </c>
      <c r="D148" s="130"/>
      <c r="E148" s="29"/>
      <c r="F148" s="16">
        <v>10000</v>
      </c>
      <c r="G148" s="1"/>
    </row>
    <row r="149" spans="1:7" ht="27.75" customHeight="1">
      <c r="A149" s="43" t="s">
        <v>192</v>
      </c>
      <c r="B149" s="74">
        <v>61481916</v>
      </c>
      <c r="C149" s="147" t="s">
        <v>204</v>
      </c>
      <c r="D149" s="148"/>
      <c r="E149" s="52">
        <f>E150+E151+E152</f>
        <v>80000</v>
      </c>
      <c r="F149" s="103">
        <v>70000</v>
      </c>
      <c r="G149" s="1"/>
    </row>
    <row r="150" spans="1:7" ht="21.75" customHeight="1">
      <c r="A150" s="11" t="s">
        <v>121</v>
      </c>
      <c r="B150" s="81">
        <v>614819161</v>
      </c>
      <c r="C150" s="129" t="s">
        <v>128</v>
      </c>
      <c r="D150" s="143"/>
      <c r="E150" s="29">
        <v>40000</v>
      </c>
      <c r="F150" s="16">
        <v>25000</v>
      </c>
      <c r="G150" s="1"/>
    </row>
    <row r="151" spans="1:7" ht="23.25" customHeight="1">
      <c r="A151" s="11" t="s">
        <v>123</v>
      </c>
      <c r="B151" s="81">
        <v>614819162</v>
      </c>
      <c r="C151" s="129" t="s">
        <v>129</v>
      </c>
      <c r="D151" s="143"/>
      <c r="E151" s="29">
        <v>20000</v>
      </c>
      <c r="F151" s="16">
        <v>15000</v>
      </c>
      <c r="G151" s="1"/>
    </row>
    <row r="152" spans="1:7" ht="33" customHeight="1">
      <c r="A152" s="11" t="s">
        <v>125</v>
      </c>
      <c r="B152" s="81">
        <v>614819163</v>
      </c>
      <c r="C152" s="129" t="s">
        <v>184</v>
      </c>
      <c r="D152" s="143"/>
      <c r="E152" s="29">
        <v>20000</v>
      </c>
      <c r="F152" s="16">
        <v>30000</v>
      </c>
      <c r="G152" s="1"/>
    </row>
    <row r="153" spans="1:7" ht="21.75" customHeight="1">
      <c r="A153" s="43" t="s">
        <v>193</v>
      </c>
      <c r="B153" s="74">
        <v>61481917</v>
      </c>
      <c r="C153" s="121" t="s">
        <v>43</v>
      </c>
      <c r="D153" s="146"/>
      <c r="E153" s="52">
        <v>20000</v>
      </c>
      <c r="F153" s="45">
        <v>20000</v>
      </c>
      <c r="G153" s="1"/>
    </row>
    <row r="154" spans="1:7" ht="29.25" customHeight="1">
      <c r="A154" s="53" t="s">
        <v>31</v>
      </c>
      <c r="B154" s="73">
        <v>6148192</v>
      </c>
      <c r="C154" s="144" t="s">
        <v>37</v>
      </c>
      <c r="D154" s="145"/>
      <c r="E154" s="54" t="e">
        <f>E155+E170+E192</f>
        <v>#REF!</v>
      </c>
      <c r="F154" s="45">
        <f>F155+F170+F192</f>
        <v>7048000</v>
      </c>
      <c r="G154" s="1"/>
    </row>
    <row r="155" spans="1:7" ht="23.25" customHeight="1">
      <c r="A155" s="43" t="s">
        <v>45</v>
      </c>
      <c r="B155" s="74">
        <v>61481921</v>
      </c>
      <c r="C155" s="147" t="s">
        <v>47</v>
      </c>
      <c r="D155" s="148"/>
      <c r="E155" s="52" t="e">
        <f>E156+E166</f>
        <v>#REF!</v>
      </c>
      <c r="F155" s="45">
        <f>F156+F166</f>
        <v>3485000</v>
      </c>
      <c r="G155" s="1"/>
    </row>
    <row r="156" spans="1:7" ht="31.5" customHeight="1">
      <c r="A156" s="12" t="s">
        <v>132</v>
      </c>
      <c r="B156" s="94">
        <v>614819211</v>
      </c>
      <c r="C156" s="151" t="s">
        <v>133</v>
      </c>
      <c r="D156" s="152"/>
      <c r="E156" s="28">
        <f>SUM(E157:E165)</f>
        <v>1892000</v>
      </c>
      <c r="F156" s="103">
        <v>1735000</v>
      </c>
      <c r="G156" s="1"/>
    </row>
    <row r="157" spans="1:7" ht="33.75" customHeight="1">
      <c r="A157" s="11" t="s">
        <v>134</v>
      </c>
      <c r="B157" s="81">
        <v>6148192111</v>
      </c>
      <c r="C157" s="129" t="s">
        <v>135</v>
      </c>
      <c r="D157" s="143"/>
      <c r="E157" s="29">
        <v>400000</v>
      </c>
      <c r="F157" s="16">
        <v>400000</v>
      </c>
      <c r="G157" s="1"/>
    </row>
    <row r="158" spans="1:7" ht="30.75" customHeight="1">
      <c r="A158" s="11" t="s">
        <v>136</v>
      </c>
      <c r="B158" s="81">
        <v>6148192112</v>
      </c>
      <c r="C158" s="129" t="s">
        <v>137</v>
      </c>
      <c r="D158" s="143"/>
      <c r="E158" s="29">
        <v>687000</v>
      </c>
      <c r="F158" s="16">
        <v>680000</v>
      </c>
      <c r="G158" s="1"/>
    </row>
    <row r="159" spans="1:7" ht="31.5" customHeight="1">
      <c r="A159" s="11" t="s">
        <v>138</v>
      </c>
      <c r="B159" s="81">
        <v>6148192113</v>
      </c>
      <c r="C159" s="129" t="s">
        <v>139</v>
      </c>
      <c r="D159" s="143"/>
      <c r="E159" s="29">
        <v>63000</v>
      </c>
      <c r="F159" s="16">
        <v>63000</v>
      </c>
      <c r="G159" s="1"/>
    </row>
    <row r="160" spans="1:7" ht="30.75" customHeight="1">
      <c r="A160" s="11" t="s">
        <v>140</v>
      </c>
      <c r="B160" s="81">
        <v>6148192114</v>
      </c>
      <c r="C160" s="129" t="s">
        <v>141</v>
      </c>
      <c r="D160" s="143"/>
      <c r="E160" s="29">
        <v>25000</v>
      </c>
      <c r="F160" s="16">
        <v>25000</v>
      </c>
      <c r="G160" s="1"/>
    </row>
    <row r="161" spans="1:7" ht="27" customHeight="1">
      <c r="A161" s="11" t="s">
        <v>142</v>
      </c>
      <c r="B161" s="81">
        <v>6148192115</v>
      </c>
      <c r="C161" s="129" t="s">
        <v>143</v>
      </c>
      <c r="D161" s="143"/>
      <c r="E161" s="29">
        <v>17000</v>
      </c>
      <c r="F161" s="16">
        <v>17000</v>
      </c>
      <c r="G161" s="1"/>
    </row>
    <row r="162" spans="1:7" ht="31.5" customHeight="1">
      <c r="A162" s="11" t="s">
        <v>144</v>
      </c>
      <c r="B162" s="81">
        <v>6148192116</v>
      </c>
      <c r="C162" s="129" t="s">
        <v>145</v>
      </c>
      <c r="D162" s="143"/>
      <c r="E162" s="29">
        <v>100000</v>
      </c>
      <c r="F162" s="16">
        <v>150000</v>
      </c>
      <c r="G162" s="1"/>
    </row>
    <row r="163" spans="1:7" ht="34.5" customHeight="1">
      <c r="A163" s="11" t="s">
        <v>146</v>
      </c>
      <c r="B163" s="81">
        <v>6148192117</v>
      </c>
      <c r="C163" s="149" t="s">
        <v>249</v>
      </c>
      <c r="D163" s="150"/>
      <c r="E163" s="29">
        <v>100000</v>
      </c>
      <c r="F163" s="16">
        <v>100000</v>
      </c>
      <c r="G163" s="1"/>
    </row>
    <row r="164" spans="1:7" ht="30.75" customHeight="1">
      <c r="A164" s="11" t="s">
        <v>147</v>
      </c>
      <c r="B164" s="81">
        <v>6148192118</v>
      </c>
      <c r="C164" s="157" t="s">
        <v>148</v>
      </c>
      <c r="D164" s="158"/>
      <c r="E164" s="29">
        <v>300000</v>
      </c>
      <c r="F164" s="16">
        <v>200000</v>
      </c>
      <c r="G164" s="1"/>
    </row>
    <row r="165" spans="1:7" ht="33" customHeight="1">
      <c r="A165" s="11" t="s">
        <v>149</v>
      </c>
      <c r="B165" s="81">
        <v>6148192119</v>
      </c>
      <c r="C165" s="129" t="s">
        <v>150</v>
      </c>
      <c r="D165" s="143"/>
      <c r="E165" s="29">
        <v>200000</v>
      </c>
      <c r="F165" s="16">
        <v>100000</v>
      </c>
      <c r="G165" s="1"/>
    </row>
    <row r="166" spans="1:7" ht="27" customHeight="1">
      <c r="A166" s="12" t="s">
        <v>46</v>
      </c>
      <c r="B166" s="95">
        <v>614819212</v>
      </c>
      <c r="C166" s="151" t="s">
        <v>151</v>
      </c>
      <c r="D166" s="152"/>
      <c r="E166" s="28" t="e">
        <f>E167+E168+#REF!+#REF!+#REF!+#REF!+#REF!+#REF!</f>
        <v>#REF!</v>
      </c>
      <c r="F166" s="103">
        <f>F167+F168+F169</f>
        <v>1750000</v>
      </c>
      <c r="G166" s="1"/>
    </row>
    <row r="167" spans="1:7" ht="33" customHeight="1">
      <c r="A167" s="11" t="s">
        <v>168</v>
      </c>
      <c r="B167" s="86">
        <v>6148192121</v>
      </c>
      <c r="C167" s="129" t="s">
        <v>250</v>
      </c>
      <c r="D167" s="130"/>
      <c r="E167" s="29">
        <v>60000</v>
      </c>
      <c r="F167" s="16">
        <v>1300000</v>
      </c>
      <c r="G167" s="1"/>
    </row>
    <row r="168" spans="1:7" ht="27" customHeight="1">
      <c r="A168" s="11" t="s">
        <v>169</v>
      </c>
      <c r="B168" s="86">
        <v>6148192122</v>
      </c>
      <c r="C168" s="129" t="s">
        <v>251</v>
      </c>
      <c r="D168" s="130"/>
      <c r="E168" s="29">
        <v>30000</v>
      </c>
      <c r="F168" s="16">
        <v>300000</v>
      </c>
      <c r="G168" s="1"/>
    </row>
    <row r="169" spans="1:7" ht="31.5" customHeight="1">
      <c r="A169" s="118" t="s">
        <v>281</v>
      </c>
      <c r="B169" s="86">
        <v>6148192123</v>
      </c>
      <c r="C169" s="129" t="s">
        <v>282</v>
      </c>
      <c r="D169" s="130"/>
      <c r="E169" s="29"/>
      <c r="F169" s="16">
        <v>150000</v>
      </c>
      <c r="G169" s="1"/>
    </row>
    <row r="170" spans="1:7" ht="33.75" customHeight="1">
      <c r="A170" s="43" t="s">
        <v>48</v>
      </c>
      <c r="B170" s="73">
        <v>61481922</v>
      </c>
      <c r="C170" s="144" t="s">
        <v>49</v>
      </c>
      <c r="D170" s="145"/>
      <c r="E170" s="52" t="e">
        <f>E171+E178</f>
        <v>#REF!</v>
      </c>
      <c r="F170" s="45">
        <f>F171+F178</f>
        <v>3303000</v>
      </c>
      <c r="G170" s="1"/>
    </row>
    <row r="171" spans="1:7" ht="24" customHeight="1">
      <c r="A171" s="12" t="s">
        <v>50</v>
      </c>
      <c r="B171" s="94">
        <v>614819221</v>
      </c>
      <c r="C171" s="153" t="s">
        <v>52</v>
      </c>
      <c r="D171" s="154"/>
      <c r="E171" s="28" t="e">
        <f>E172+E173+E174+E175+E176+E177+#REF!+#REF!</f>
        <v>#REF!</v>
      </c>
      <c r="F171" s="103">
        <v>180000</v>
      </c>
      <c r="G171" s="1"/>
    </row>
    <row r="172" spans="1:7" ht="32.25" customHeight="1">
      <c r="A172" s="65" t="s">
        <v>185</v>
      </c>
      <c r="B172" s="81">
        <v>6148192211</v>
      </c>
      <c r="C172" s="129" t="s">
        <v>252</v>
      </c>
      <c r="D172" s="130"/>
      <c r="E172" s="29">
        <v>40000</v>
      </c>
      <c r="F172" s="16">
        <v>30000</v>
      </c>
      <c r="G172" s="1"/>
    </row>
    <row r="173" spans="1:7" ht="37.5" customHeight="1">
      <c r="A173" s="65" t="s">
        <v>186</v>
      </c>
      <c r="B173" s="81">
        <v>6148192212</v>
      </c>
      <c r="C173" s="128" t="s">
        <v>277</v>
      </c>
      <c r="D173" s="124"/>
      <c r="E173" s="31">
        <v>50000</v>
      </c>
      <c r="F173" s="16">
        <v>20000</v>
      </c>
      <c r="G173" s="1"/>
    </row>
    <row r="174" spans="1:7" ht="34.5" customHeight="1">
      <c r="A174" s="65" t="s">
        <v>171</v>
      </c>
      <c r="B174" s="81">
        <v>6148192213</v>
      </c>
      <c r="C174" s="128" t="s">
        <v>253</v>
      </c>
      <c r="D174" s="124"/>
      <c r="E174" s="31">
        <v>30000</v>
      </c>
      <c r="F174" s="16">
        <v>15000</v>
      </c>
      <c r="G174" s="1"/>
    </row>
    <row r="175" spans="1:7" ht="49.5" customHeight="1">
      <c r="A175" s="65" t="s">
        <v>187</v>
      </c>
      <c r="B175" s="81">
        <v>6148192214</v>
      </c>
      <c r="C175" s="128" t="s">
        <v>254</v>
      </c>
      <c r="D175" s="124"/>
      <c r="E175" s="31">
        <v>20000</v>
      </c>
      <c r="F175" s="16">
        <v>15000</v>
      </c>
      <c r="G175" s="1"/>
    </row>
    <row r="176" spans="1:7" ht="50.25" customHeight="1">
      <c r="A176" s="65" t="s">
        <v>188</v>
      </c>
      <c r="B176" s="81">
        <v>6148192215</v>
      </c>
      <c r="C176" s="123" t="s">
        <v>255</v>
      </c>
      <c r="D176" s="124"/>
      <c r="E176" s="31">
        <v>25000</v>
      </c>
      <c r="F176" s="16">
        <v>40000</v>
      </c>
      <c r="G176" s="1"/>
    </row>
    <row r="177" spans="1:7" ht="30.75" customHeight="1">
      <c r="A177" s="65" t="s">
        <v>189</v>
      </c>
      <c r="B177" s="81">
        <v>6148192216</v>
      </c>
      <c r="C177" s="123" t="s">
        <v>256</v>
      </c>
      <c r="D177" s="124"/>
      <c r="E177" s="31">
        <v>20000</v>
      </c>
      <c r="F177" s="16">
        <v>60000</v>
      </c>
      <c r="G177" s="1"/>
    </row>
    <row r="178" spans="1:7" ht="27.75" customHeight="1">
      <c r="A178" s="12" t="s">
        <v>51</v>
      </c>
      <c r="B178" s="94">
        <v>614819222</v>
      </c>
      <c r="C178" s="153" t="s">
        <v>53</v>
      </c>
      <c r="D178" s="154"/>
      <c r="E178" s="32" t="e">
        <f>E179+E180+E181+E182+E183+E184+#REF!+E185+E186+E187+E188+E189+#REF!+#REF!+#REF!+#REF!+#REF!+#REF!+#REF!+#REF!+#REF!+#REF!</f>
        <v>#REF!</v>
      </c>
      <c r="F178" s="103">
        <f>F179+F180+F181+F182+F183+F184+F185+F186+F187+F188+F189+F190+F191</f>
        <v>3123000</v>
      </c>
      <c r="G178" s="1"/>
    </row>
    <row r="179" spans="1:7" ht="24" customHeight="1">
      <c r="A179" s="65" t="s">
        <v>172</v>
      </c>
      <c r="B179" s="96">
        <v>6148192221</v>
      </c>
      <c r="C179" s="129" t="s">
        <v>257</v>
      </c>
      <c r="D179" s="130"/>
      <c r="E179" s="29">
        <v>90000</v>
      </c>
      <c r="F179" s="16">
        <v>700000</v>
      </c>
      <c r="G179" s="1"/>
    </row>
    <row r="180" spans="1:7" ht="21.75" customHeight="1">
      <c r="A180" s="65" t="s">
        <v>173</v>
      </c>
      <c r="B180" s="81">
        <v>6148192222</v>
      </c>
      <c r="C180" s="125" t="s">
        <v>258</v>
      </c>
      <c r="D180" s="126"/>
      <c r="E180" s="31">
        <v>400000</v>
      </c>
      <c r="F180" s="16">
        <v>400000</v>
      </c>
      <c r="G180" s="1"/>
    </row>
    <row r="181" spans="1:7" ht="24" customHeight="1">
      <c r="A181" s="65" t="s">
        <v>174</v>
      </c>
      <c r="B181" s="97">
        <v>6148192223</v>
      </c>
      <c r="C181" s="125" t="s">
        <v>259</v>
      </c>
      <c r="D181" s="126"/>
      <c r="E181" s="31">
        <v>400000</v>
      </c>
      <c r="F181" s="16">
        <v>400000</v>
      </c>
      <c r="G181" s="1"/>
    </row>
    <row r="182" spans="1:7" ht="35.25" customHeight="1">
      <c r="A182" s="65" t="s">
        <v>175</v>
      </c>
      <c r="B182" s="81">
        <v>6148192224</v>
      </c>
      <c r="C182" s="128" t="s">
        <v>276</v>
      </c>
      <c r="D182" s="124"/>
      <c r="E182" s="31">
        <v>100000</v>
      </c>
      <c r="F182" s="16">
        <v>500000</v>
      </c>
      <c r="G182" s="1"/>
    </row>
    <row r="183" spans="1:7" ht="32.25" customHeight="1">
      <c r="A183" s="65" t="s">
        <v>176</v>
      </c>
      <c r="B183" s="81">
        <v>6148192225</v>
      </c>
      <c r="C183" s="128" t="s">
        <v>260</v>
      </c>
      <c r="D183" s="124"/>
      <c r="E183" s="31">
        <v>300000</v>
      </c>
      <c r="F183" s="16">
        <v>200000</v>
      </c>
      <c r="G183" s="1"/>
    </row>
    <row r="184" spans="1:7" ht="32.25" customHeight="1">
      <c r="A184" s="65" t="s">
        <v>177</v>
      </c>
      <c r="B184" s="81">
        <v>6148192226</v>
      </c>
      <c r="C184" s="128" t="s">
        <v>261</v>
      </c>
      <c r="D184" s="124"/>
      <c r="E184" s="31">
        <v>200000</v>
      </c>
      <c r="F184" s="16">
        <v>200000</v>
      </c>
      <c r="G184" s="1"/>
    </row>
    <row r="185" spans="1:7" ht="24" customHeight="1">
      <c r="A185" s="65" t="s">
        <v>178</v>
      </c>
      <c r="B185" s="81">
        <v>6148192227</v>
      </c>
      <c r="C185" s="125" t="s">
        <v>262</v>
      </c>
      <c r="D185" s="126"/>
      <c r="E185" s="31">
        <v>90000</v>
      </c>
      <c r="F185" s="16">
        <v>200000</v>
      </c>
      <c r="G185" s="1"/>
    </row>
    <row r="186" spans="1:7" ht="27" customHeight="1">
      <c r="A186" s="65" t="s">
        <v>179</v>
      </c>
      <c r="B186" s="81">
        <v>6148192228</v>
      </c>
      <c r="C186" s="125" t="s">
        <v>263</v>
      </c>
      <c r="D186" s="126"/>
      <c r="E186" s="31">
        <v>150000</v>
      </c>
      <c r="F186" s="16">
        <v>100000</v>
      </c>
      <c r="G186" s="1"/>
    </row>
    <row r="187" spans="1:7" ht="26.25" customHeight="1">
      <c r="A187" s="65" t="s">
        <v>180</v>
      </c>
      <c r="B187" s="81">
        <v>6148192229</v>
      </c>
      <c r="C187" s="125" t="s">
        <v>264</v>
      </c>
      <c r="D187" s="126"/>
      <c r="E187" s="31">
        <v>90000</v>
      </c>
      <c r="F187" s="16">
        <v>100000</v>
      </c>
      <c r="G187" s="1"/>
    </row>
    <row r="188" spans="1:7" ht="36" customHeight="1">
      <c r="A188" s="65" t="s">
        <v>181</v>
      </c>
      <c r="B188" s="81">
        <v>61481922210</v>
      </c>
      <c r="C188" s="125" t="s">
        <v>271</v>
      </c>
      <c r="D188" s="126"/>
      <c r="E188" s="31">
        <v>400000</v>
      </c>
      <c r="F188" s="16">
        <v>100000</v>
      </c>
      <c r="G188" s="1"/>
    </row>
    <row r="189" spans="1:7" ht="21.75" customHeight="1">
      <c r="A189" s="65" t="s">
        <v>182</v>
      </c>
      <c r="B189" s="81">
        <v>61481922211</v>
      </c>
      <c r="C189" s="127" t="s">
        <v>265</v>
      </c>
      <c r="D189" s="126"/>
      <c r="E189" s="31">
        <v>200000</v>
      </c>
      <c r="F189" s="16">
        <v>100000</v>
      </c>
      <c r="G189" s="1"/>
    </row>
    <row r="190" spans="1:7" ht="21.75" customHeight="1">
      <c r="A190" s="116" t="s">
        <v>183</v>
      </c>
      <c r="B190" s="81">
        <v>61481922212</v>
      </c>
      <c r="C190" s="127" t="s">
        <v>280</v>
      </c>
      <c r="D190" s="126"/>
      <c r="E190" s="31"/>
      <c r="F190" s="16">
        <v>100000</v>
      </c>
      <c r="G190" s="1"/>
    </row>
    <row r="191" spans="1:7" ht="31.5" customHeight="1">
      <c r="A191" s="117" t="s">
        <v>279</v>
      </c>
      <c r="B191" s="81">
        <v>61481922213</v>
      </c>
      <c r="C191" s="127" t="s">
        <v>283</v>
      </c>
      <c r="D191" s="126"/>
      <c r="E191" s="31"/>
      <c r="F191" s="16">
        <v>23000</v>
      </c>
      <c r="G191" s="1"/>
    </row>
    <row r="192" spans="1:7" ht="30" customHeight="1">
      <c r="A192" s="64" t="s">
        <v>200</v>
      </c>
      <c r="B192" s="74">
        <v>61481923</v>
      </c>
      <c r="C192" s="136" t="s">
        <v>44</v>
      </c>
      <c r="D192" s="132"/>
      <c r="E192" s="55">
        <f>E193+E194+E195</f>
        <v>230000</v>
      </c>
      <c r="F192" s="45">
        <v>260000</v>
      </c>
      <c r="G192" s="1"/>
    </row>
    <row r="193" spans="1:7" ht="35.25" customHeight="1">
      <c r="A193" s="65" t="s">
        <v>201</v>
      </c>
      <c r="B193" s="81">
        <v>614819231</v>
      </c>
      <c r="C193" s="123" t="s">
        <v>231</v>
      </c>
      <c r="D193" s="135"/>
      <c r="E193" s="31">
        <v>70000</v>
      </c>
      <c r="F193" s="16">
        <v>100000</v>
      </c>
      <c r="G193" s="1"/>
    </row>
    <row r="194" spans="1:7" ht="24" customHeight="1">
      <c r="A194" s="65" t="s">
        <v>202</v>
      </c>
      <c r="B194" s="81">
        <v>614819232</v>
      </c>
      <c r="C194" s="127" t="s">
        <v>130</v>
      </c>
      <c r="D194" s="162"/>
      <c r="E194" s="31">
        <v>60000</v>
      </c>
      <c r="F194" s="16">
        <v>60000</v>
      </c>
      <c r="G194" s="1"/>
    </row>
    <row r="195" spans="1:7" ht="27.75" customHeight="1">
      <c r="A195" s="65" t="s">
        <v>203</v>
      </c>
      <c r="B195" s="81">
        <v>614819233</v>
      </c>
      <c r="C195" s="127" t="s">
        <v>131</v>
      </c>
      <c r="D195" s="162"/>
      <c r="E195" s="31">
        <v>100000</v>
      </c>
      <c r="F195" s="16">
        <v>100000</v>
      </c>
      <c r="G195" s="1"/>
    </row>
    <row r="196" spans="1:6" ht="26.25" customHeight="1">
      <c r="A196" s="58" t="s">
        <v>69</v>
      </c>
      <c r="B196" s="74">
        <v>616000</v>
      </c>
      <c r="C196" s="121" t="s">
        <v>266</v>
      </c>
      <c r="D196" s="122"/>
      <c r="E196" s="59">
        <v>125000</v>
      </c>
      <c r="F196" s="57">
        <v>140000</v>
      </c>
    </row>
    <row r="197" spans="1:6" ht="23.25" customHeight="1">
      <c r="A197" s="58" t="s">
        <v>70</v>
      </c>
      <c r="B197" s="85"/>
      <c r="C197" s="121" t="s">
        <v>267</v>
      </c>
      <c r="D197" s="122"/>
      <c r="E197" s="59">
        <v>300000</v>
      </c>
      <c r="F197" s="57">
        <v>325100</v>
      </c>
    </row>
    <row r="198" spans="1:6" ht="26.25" customHeight="1">
      <c r="A198" s="42" t="s">
        <v>71</v>
      </c>
      <c r="B198" s="74">
        <v>821000</v>
      </c>
      <c r="C198" s="147" t="s">
        <v>268</v>
      </c>
      <c r="D198" s="148"/>
      <c r="E198" s="60" t="e">
        <f>E199+E200+E201+#REF!+E202+#REF!+E203+#REF!+#REF!+#REF!</f>
        <v>#REF!</v>
      </c>
      <c r="F198" s="45">
        <f>F199+F200+F201+K199+F202+F203+F204</f>
        <v>5550000</v>
      </c>
    </row>
    <row r="199" spans="1:7" ht="24.75" customHeight="1">
      <c r="A199" s="27"/>
      <c r="B199" s="98">
        <v>821200</v>
      </c>
      <c r="C199" s="133" t="s">
        <v>211</v>
      </c>
      <c r="D199" s="134"/>
      <c r="E199" s="34">
        <v>5400000</v>
      </c>
      <c r="F199" s="38">
        <v>5400000</v>
      </c>
      <c r="G199" s="107"/>
    </row>
    <row r="200" spans="1:7" ht="21.75" customHeight="1">
      <c r="A200" s="11"/>
      <c r="B200" s="86">
        <v>821311</v>
      </c>
      <c r="C200" s="163" t="s">
        <v>170</v>
      </c>
      <c r="D200" s="164"/>
      <c r="E200" s="29">
        <v>20000</v>
      </c>
      <c r="F200" s="35">
        <v>30000</v>
      </c>
      <c r="G200" s="107"/>
    </row>
    <row r="201" spans="1:6" ht="23.25" customHeight="1">
      <c r="A201" s="11"/>
      <c r="B201" s="86">
        <v>821312</v>
      </c>
      <c r="C201" s="163" t="s">
        <v>54</v>
      </c>
      <c r="D201" s="164"/>
      <c r="E201" s="29">
        <v>30000</v>
      </c>
      <c r="F201" s="16">
        <v>20000</v>
      </c>
    </row>
    <row r="202" spans="1:6" ht="23.25" customHeight="1">
      <c r="A202" s="11"/>
      <c r="B202" s="86">
        <v>821321</v>
      </c>
      <c r="C202" s="163" t="s">
        <v>55</v>
      </c>
      <c r="D202" s="164"/>
      <c r="E202" s="29">
        <v>100000</v>
      </c>
      <c r="F202" s="4">
        <v>50000</v>
      </c>
    </row>
    <row r="203" spans="1:7" ht="24" customHeight="1">
      <c r="A203" s="11"/>
      <c r="B203" s="86">
        <v>821319</v>
      </c>
      <c r="C203" s="163" t="s">
        <v>153</v>
      </c>
      <c r="D203" s="164"/>
      <c r="E203" s="29">
        <v>5000</v>
      </c>
      <c r="F203" s="16">
        <v>10000</v>
      </c>
      <c r="G203" s="70"/>
    </row>
    <row r="204" spans="1:7" ht="23.25" customHeight="1">
      <c r="A204" s="115"/>
      <c r="B204" s="86">
        <v>821324</v>
      </c>
      <c r="C204" s="163" t="s">
        <v>278</v>
      </c>
      <c r="D204" s="126"/>
      <c r="E204" s="29"/>
      <c r="F204" s="16">
        <v>40000</v>
      </c>
      <c r="G204" s="70"/>
    </row>
    <row r="205" spans="1:6" ht="30" customHeight="1">
      <c r="A205" s="42" t="s">
        <v>72</v>
      </c>
      <c r="B205" s="99">
        <v>823000</v>
      </c>
      <c r="C205" s="121" t="s">
        <v>269</v>
      </c>
      <c r="D205" s="132"/>
      <c r="E205" s="52">
        <v>450000</v>
      </c>
      <c r="F205" s="45">
        <v>630000</v>
      </c>
    </row>
    <row r="206" spans="1:6" ht="36.75" customHeight="1">
      <c r="A206" s="61"/>
      <c r="B206" s="82"/>
      <c r="C206" s="160" t="s">
        <v>227</v>
      </c>
      <c r="D206" s="161"/>
      <c r="E206" s="109">
        <v>23244264.66</v>
      </c>
      <c r="F206" s="63">
        <f>F56</f>
        <v>19000000</v>
      </c>
    </row>
    <row r="207" ht="23.25" customHeight="1"/>
    <row r="208" ht="33.75" customHeight="1"/>
    <row r="209" spans="1:6" ht="32.25" customHeight="1">
      <c r="A209" s="131" t="s">
        <v>274</v>
      </c>
      <c r="B209" s="131"/>
      <c r="C209" s="131"/>
      <c r="D209" s="131"/>
      <c r="E209" s="131"/>
      <c r="F209" s="131"/>
    </row>
    <row r="210" spans="1:6" ht="33.75" customHeight="1">
      <c r="A210" s="106"/>
      <c r="B210" s="107"/>
      <c r="C210" s="159" t="s">
        <v>275</v>
      </c>
      <c r="D210" s="159"/>
      <c r="E210" s="107"/>
      <c r="F210" s="107"/>
    </row>
    <row r="211" spans="1:6" ht="30.75" customHeight="1">
      <c r="A211" s="106"/>
      <c r="B211" s="107"/>
      <c r="C211" s="107"/>
      <c r="D211" s="107"/>
      <c r="E211" s="107"/>
      <c r="F211" s="107"/>
    </row>
    <row r="212" ht="31.5" customHeight="1">
      <c r="C212" s="114"/>
    </row>
    <row r="213" spans="1:6" ht="28.5" customHeight="1">
      <c r="A213" s="105"/>
      <c r="B213" s="108"/>
      <c r="C213" s="108"/>
      <c r="D213" s="108"/>
      <c r="E213" s="108"/>
      <c r="F213" s="108"/>
    </row>
    <row r="214" ht="30" customHeight="1"/>
    <row r="215" spans="1:6" ht="30" customHeight="1">
      <c r="A215" s="69"/>
      <c r="B215" s="100"/>
      <c r="C215" s="69"/>
      <c r="D215" s="70"/>
      <c r="E215" s="71"/>
      <c r="F215" s="69"/>
    </row>
    <row r="216" spans="1:6" ht="30" customHeight="1">
      <c r="A216" s="69"/>
      <c r="B216" s="100"/>
      <c r="C216" s="69"/>
      <c r="D216" s="70"/>
      <c r="E216" s="71"/>
      <c r="F216" s="69"/>
    </row>
    <row r="217" ht="29.25" customHeight="1">
      <c r="C217" s="1" t="s">
        <v>152</v>
      </c>
    </row>
    <row r="218" ht="29.25" customHeight="1"/>
    <row r="219" ht="31.5" customHeight="1"/>
    <row r="220" ht="21.75" customHeight="1"/>
    <row r="221" ht="28.5" customHeight="1"/>
    <row r="222" ht="33" customHeight="1"/>
    <row r="223" ht="34.5" customHeight="1"/>
    <row r="224" ht="30.75" customHeight="1"/>
    <row r="225" ht="32.25" customHeight="1"/>
    <row r="226" ht="24.75" customHeight="1"/>
    <row r="227" ht="24.75" customHeight="1"/>
    <row r="228" ht="28.5" customHeight="1"/>
    <row r="229" ht="24" customHeight="1"/>
    <row r="230" ht="23.25" customHeight="1"/>
    <row r="231" spans="4:5" ht="33.75" customHeight="1">
      <c r="D231" s="1"/>
      <c r="E231" s="1"/>
    </row>
    <row r="232" spans="4:5" ht="33" customHeight="1">
      <c r="D232" s="1"/>
      <c r="E232" s="1"/>
    </row>
    <row r="233" spans="4:5" ht="23.25" customHeight="1">
      <c r="D233" s="1"/>
      <c r="E233" s="1"/>
    </row>
    <row r="234" spans="4:5" ht="36.75" customHeight="1">
      <c r="D234" s="1"/>
      <c r="E234" s="1"/>
    </row>
    <row r="235" spans="4:5" ht="37.5" customHeight="1">
      <c r="D235" s="1"/>
      <c r="E235" s="1"/>
    </row>
    <row r="236" spans="4:5" ht="30" customHeight="1">
      <c r="D236" s="1"/>
      <c r="E236" s="1"/>
    </row>
    <row r="237" spans="4:5" ht="21.75" customHeight="1">
      <c r="D237" s="1"/>
      <c r="E237" s="1"/>
    </row>
    <row r="238" spans="4:5" ht="32.25" customHeight="1">
      <c r="D238" s="1"/>
      <c r="E238" s="1"/>
    </row>
    <row r="239" spans="4:5" ht="27" customHeight="1">
      <c r="D239" s="1"/>
      <c r="E239" s="1"/>
    </row>
    <row r="240" spans="4:5" ht="32.25" customHeight="1">
      <c r="D240" s="1"/>
      <c r="E240" s="1"/>
    </row>
    <row r="241" spans="4:5" ht="32.25" customHeight="1">
      <c r="D241" s="1"/>
      <c r="E241" s="1"/>
    </row>
    <row r="242" spans="4:5" ht="32.25" customHeight="1">
      <c r="D242" s="1"/>
      <c r="E242" s="1"/>
    </row>
    <row r="243" spans="4:5" ht="32.25" customHeight="1">
      <c r="D243" s="1"/>
      <c r="E243" s="1"/>
    </row>
    <row r="244" spans="4:5" ht="30" customHeight="1">
      <c r="D244" s="1"/>
      <c r="E244" s="1"/>
    </row>
    <row r="245" spans="4:5" ht="26.25" customHeight="1">
      <c r="D245" s="1"/>
      <c r="E245" s="1"/>
    </row>
    <row r="246" spans="4:5" ht="31.5" customHeight="1">
      <c r="D246" s="1"/>
      <c r="E246" s="1"/>
    </row>
    <row r="247" spans="4:5" ht="27.75" customHeight="1">
      <c r="D247" s="1"/>
      <c r="E247" s="1"/>
    </row>
    <row r="248" spans="4:5" ht="21.75" customHeight="1">
      <c r="D248" s="1"/>
      <c r="E248" s="1"/>
    </row>
    <row r="249" spans="4:5" ht="35.25" customHeight="1">
      <c r="D249" s="1"/>
      <c r="E249" s="1"/>
    </row>
    <row r="250" spans="4:5" ht="29.25" customHeight="1">
      <c r="D250" s="1"/>
      <c r="E250" s="1"/>
    </row>
    <row r="251" spans="4:5" ht="24.75" customHeight="1">
      <c r="D251" s="1"/>
      <c r="E251" s="1"/>
    </row>
    <row r="252" spans="4:5" ht="20.25" customHeight="1">
      <c r="D252" s="1"/>
      <c r="E252" s="1"/>
    </row>
    <row r="253" spans="4:5" ht="18.75" customHeight="1">
      <c r="D253" s="1"/>
      <c r="E253" s="1"/>
    </row>
    <row r="254" spans="4:5" ht="30.75" customHeight="1">
      <c r="D254" s="1"/>
      <c r="E254" s="1"/>
    </row>
    <row r="255" spans="4:5" ht="35.25" customHeight="1">
      <c r="D255" s="1"/>
      <c r="E255" s="1"/>
    </row>
    <row r="256" spans="4:5" ht="33" customHeight="1">
      <c r="D256" s="1"/>
      <c r="E256" s="1"/>
    </row>
    <row r="257" spans="4:5" ht="24.75" customHeight="1">
      <c r="D257" s="1"/>
      <c r="E257" s="1"/>
    </row>
    <row r="258" spans="4:5" ht="45.75" customHeight="1">
      <c r="D258" s="1"/>
      <c r="E258" s="1"/>
    </row>
    <row r="259" spans="4:5" ht="38.25" customHeight="1">
      <c r="D259" s="1"/>
      <c r="E259" s="1"/>
    </row>
    <row r="260" spans="4:5" ht="32.25" customHeight="1">
      <c r="D260" s="1"/>
      <c r="E260" s="1"/>
    </row>
    <row r="261" spans="4:5" ht="31.5" customHeight="1">
      <c r="D261" s="1"/>
      <c r="E261" s="1"/>
    </row>
    <row r="262" spans="4:5" ht="30.75" customHeight="1">
      <c r="D262" s="1"/>
      <c r="E262" s="1"/>
    </row>
    <row r="263" spans="4:5" ht="27.75" customHeight="1">
      <c r="D263" s="1"/>
      <c r="E263" s="1"/>
    </row>
    <row r="264" spans="4:5" ht="22.5" customHeight="1">
      <c r="D264" s="1"/>
      <c r="E264" s="1"/>
    </row>
    <row r="265" spans="4:5" ht="26.25" customHeight="1">
      <c r="D265" s="1"/>
      <c r="E265" s="1"/>
    </row>
    <row r="266" spans="4:5" ht="26.25" customHeight="1">
      <c r="D266" s="1"/>
      <c r="E266" s="1"/>
    </row>
    <row r="267" spans="4:5" ht="34.5" customHeight="1">
      <c r="D267" s="1"/>
      <c r="E267" s="1"/>
    </row>
    <row r="268" spans="4:5" ht="30" customHeight="1">
      <c r="D268" s="1"/>
      <c r="E268" s="1"/>
    </row>
    <row r="269" spans="4:5" ht="25.5" customHeight="1">
      <c r="D269" s="1"/>
      <c r="E269" s="1"/>
    </row>
    <row r="270" spans="4:5" ht="23.25" customHeight="1">
      <c r="D270" s="1"/>
      <c r="E270" s="1"/>
    </row>
    <row r="271" spans="4:5" ht="23.25" customHeight="1">
      <c r="D271" s="1"/>
      <c r="E271" s="1"/>
    </row>
    <row r="272" spans="4:5" ht="24" customHeight="1">
      <c r="D272" s="1"/>
      <c r="E272" s="1"/>
    </row>
    <row r="273" spans="4:5" ht="28.5" customHeight="1">
      <c r="D273" s="1"/>
      <c r="E273" s="1"/>
    </row>
    <row r="274" spans="4:5" ht="26.25" customHeight="1">
      <c r="D274" s="1"/>
      <c r="E274" s="1"/>
    </row>
    <row r="275" spans="4:5" ht="26.25" customHeight="1">
      <c r="D275" s="1"/>
      <c r="E275" s="1"/>
    </row>
    <row r="276" spans="4:5" ht="22.5" customHeight="1">
      <c r="D276" s="1"/>
      <c r="E276" s="1"/>
    </row>
    <row r="277" spans="4:5" ht="28.5" customHeight="1">
      <c r="D277" s="1"/>
      <c r="E277" s="1"/>
    </row>
    <row r="278" spans="4:5" ht="22.5" customHeight="1">
      <c r="D278" s="1"/>
      <c r="E278" s="1"/>
    </row>
    <row r="279" spans="4:5" ht="24.75" customHeight="1">
      <c r="D279" s="1"/>
      <c r="E279" s="1"/>
    </row>
    <row r="280" spans="4:5" ht="21.75" customHeight="1">
      <c r="D280" s="1"/>
      <c r="E280" s="1"/>
    </row>
    <row r="281" spans="4:5" ht="21" customHeight="1">
      <c r="D281" s="1"/>
      <c r="E281" s="1"/>
    </row>
    <row r="282" spans="4:5" ht="23.25" customHeight="1">
      <c r="D282" s="1"/>
      <c r="E282" s="1"/>
    </row>
    <row r="283" spans="4:5" ht="23.25" customHeight="1">
      <c r="D283" s="1"/>
      <c r="E283" s="1"/>
    </row>
    <row r="284" spans="4:5" ht="24.75" customHeight="1">
      <c r="D284" s="1"/>
      <c r="E284" s="1"/>
    </row>
    <row r="285" spans="4:5" ht="21.75" customHeight="1">
      <c r="D285" s="1"/>
      <c r="E285" s="1"/>
    </row>
    <row r="286" spans="1:7" s="23" customFormat="1" ht="25.5" customHeight="1">
      <c r="A286" s="1"/>
      <c r="B286" s="88"/>
      <c r="C286" s="1"/>
      <c r="D286" s="1"/>
      <c r="E286" s="1"/>
      <c r="F286" s="1"/>
      <c r="G286" s="8"/>
    </row>
    <row r="287" spans="4:5" ht="21.75" customHeight="1">
      <c r="D287" s="1"/>
      <c r="E287" s="1"/>
    </row>
    <row r="288" spans="4:5" ht="24" customHeight="1">
      <c r="D288" s="1"/>
      <c r="E288" s="1"/>
    </row>
    <row r="289" spans="4:5" ht="24" customHeight="1">
      <c r="D289" s="1"/>
      <c r="E289" s="1"/>
    </row>
    <row r="290" spans="4:5" ht="26.25" customHeight="1">
      <c r="D290" s="1"/>
      <c r="E290" s="1"/>
    </row>
    <row r="291" spans="4:5" ht="24" customHeight="1">
      <c r="D291" s="1"/>
      <c r="E291" s="1"/>
    </row>
    <row r="292" spans="4:5" ht="29.25" customHeight="1">
      <c r="D292" s="1"/>
      <c r="E292" s="1"/>
    </row>
    <row r="293" spans="4:5" ht="35.25" customHeight="1">
      <c r="D293" s="1"/>
      <c r="E293" s="1"/>
    </row>
    <row r="294" spans="4:5" ht="29.25" customHeight="1">
      <c r="D294" s="1"/>
      <c r="E294" s="1"/>
    </row>
    <row r="295" spans="4:5" ht="27.75" customHeight="1">
      <c r="D295" s="1"/>
      <c r="E295" s="1"/>
    </row>
    <row r="296" spans="4:5" ht="30" customHeight="1">
      <c r="D296" s="1"/>
      <c r="E296" s="1"/>
    </row>
    <row r="297" spans="4:5" ht="27.75" customHeight="1">
      <c r="D297" s="1"/>
      <c r="E297" s="1"/>
    </row>
    <row r="298" spans="4:5" ht="27.75" customHeight="1">
      <c r="D298" s="1"/>
      <c r="E298" s="1"/>
    </row>
    <row r="299" spans="4:5" ht="27.75" customHeight="1">
      <c r="D299" s="1"/>
      <c r="E299" s="1"/>
    </row>
    <row r="300" spans="4:5" ht="15" customHeight="1">
      <c r="D300" s="1"/>
      <c r="E300" s="1"/>
    </row>
    <row r="301" spans="4:5" ht="18" customHeight="1">
      <c r="D301" s="1"/>
      <c r="E301" s="1"/>
    </row>
    <row r="302" spans="4:5" ht="25.5" customHeight="1">
      <c r="D302" s="1"/>
      <c r="E302" s="1"/>
    </row>
    <row r="303" spans="4:5" ht="21.75" customHeight="1">
      <c r="D303" s="1"/>
      <c r="E303" s="1"/>
    </row>
    <row r="304" spans="4:5" ht="22.5" customHeight="1">
      <c r="D304" s="1"/>
      <c r="E304" s="1"/>
    </row>
    <row r="305" spans="4:5" ht="15.75">
      <c r="D305" s="1"/>
      <c r="E305" s="1"/>
    </row>
    <row r="306" spans="4:5" ht="15.75">
      <c r="D306" s="1"/>
      <c r="E306" s="1"/>
    </row>
    <row r="307" spans="4:5" ht="15.75">
      <c r="D307" s="1"/>
      <c r="E307" s="1"/>
    </row>
    <row r="308" spans="4:5" ht="15.75">
      <c r="D308" s="1"/>
      <c r="E308" s="1"/>
    </row>
    <row r="309" spans="4:5" ht="15.75">
      <c r="D309" s="1"/>
      <c r="E309" s="1"/>
    </row>
    <row r="310" spans="4:5" ht="15.75">
      <c r="D310" s="1"/>
      <c r="E310" s="1"/>
    </row>
    <row r="311" spans="4:5" ht="15.75">
      <c r="D311" s="1"/>
      <c r="E311" s="1"/>
    </row>
    <row r="312" spans="4:5" ht="15.75">
      <c r="D312" s="1"/>
      <c r="E312" s="1"/>
    </row>
    <row r="313" spans="4:5" ht="15.75">
      <c r="D313" s="1"/>
      <c r="E313" s="1"/>
    </row>
    <row r="314" spans="4:5" ht="15.75">
      <c r="D314" s="1"/>
      <c r="E314" s="1"/>
    </row>
    <row r="315" spans="4:5" ht="15.75">
      <c r="D315" s="1"/>
      <c r="E315" s="1"/>
    </row>
    <row r="316" spans="4:5" ht="15.75">
      <c r="D316" s="1"/>
      <c r="E316" s="1"/>
    </row>
    <row r="317" spans="4:5" ht="15.75">
      <c r="D317" s="1"/>
      <c r="E317" s="1"/>
    </row>
    <row r="318" spans="4:5" ht="15.75">
      <c r="D318" s="1"/>
      <c r="E318" s="1"/>
    </row>
    <row r="319" spans="4:5" ht="15.75">
      <c r="D319" s="1"/>
      <c r="E319" s="1"/>
    </row>
    <row r="320" spans="4:5" ht="15.75">
      <c r="D320" s="1"/>
      <c r="E320" s="1"/>
    </row>
    <row r="321" spans="4:5" ht="15.75">
      <c r="D321" s="1"/>
      <c r="E321" s="1"/>
    </row>
    <row r="322" spans="4:5" ht="15.75">
      <c r="D322" s="1"/>
      <c r="E322" s="1"/>
    </row>
    <row r="323" spans="4:5" ht="15.75">
      <c r="D323" s="1"/>
      <c r="E323" s="1"/>
    </row>
    <row r="324" spans="4:5" ht="15.75">
      <c r="D324" s="1"/>
      <c r="E324" s="1"/>
    </row>
    <row r="325" spans="4:5" ht="15.75">
      <c r="D325" s="1"/>
      <c r="E325" s="1"/>
    </row>
    <row r="326" spans="4:5" ht="15.75">
      <c r="D326" s="1"/>
      <c r="E326" s="1"/>
    </row>
    <row r="327" spans="4:5" ht="15.75">
      <c r="D327" s="1"/>
      <c r="E327" s="1"/>
    </row>
    <row r="328" spans="4:5" ht="15.75">
      <c r="D328" s="1"/>
      <c r="E328" s="1"/>
    </row>
    <row r="329" spans="4:5" ht="15.75">
      <c r="D329" s="1"/>
      <c r="E329" s="1"/>
    </row>
    <row r="330" spans="4:5" ht="15.75">
      <c r="D330" s="1"/>
      <c r="E330" s="1"/>
    </row>
    <row r="331" spans="4:5" ht="15.75">
      <c r="D331" s="1"/>
      <c r="E331" s="1"/>
    </row>
    <row r="332" spans="4:5" ht="15.75">
      <c r="D332" s="1"/>
      <c r="E332" s="1"/>
    </row>
    <row r="333" spans="4:5" ht="15.75">
      <c r="D333" s="1"/>
      <c r="E333" s="1"/>
    </row>
    <row r="334" spans="4:5" ht="15.75">
      <c r="D334" s="1"/>
      <c r="E334" s="1"/>
    </row>
    <row r="335" spans="4:5" ht="15.75">
      <c r="D335" s="1"/>
      <c r="E335" s="1"/>
    </row>
    <row r="336" spans="4:5" ht="15.75">
      <c r="D336" s="1"/>
      <c r="E336" s="1"/>
    </row>
    <row r="337" spans="4:5" ht="15.75">
      <c r="D337" s="1"/>
      <c r="E337" s="1"/>
    </row>
    <row r="338" spans="4:5" ht="15.75">
      <c r="D338" s="1"/>
      <c r="E338" s="1"/>
    </row>
    <row r="339" spans="4:5" ht="15.75">
      <c r="D339" s="1"/>
      <c r="E339" s="1"/>
    </row>
    <row r="340" spans="4:5" ht="15.75">
      <c r="D340" s="1"/>
      <c r="E340" s="1"/>
    </row>
    <row r="341" spans="4:5" ht="15.75">
      <c r="D341" s="1"/>
      <c r="E341" s="1"/>
    </row>
    <row r="342" spans="4:5" ht="15.75">
      <c r="D342" s="1"/>
      <c r="E342" s="1"/>
    </row>
    <row r="343" spans="4:5" ht="15.75">
      <c r="D343" s="1"/>
      <c r="E343" s="1"/>
    </row>
    <row r="344" spans="4:5" ht="15.75">
      <c r="D344" s="1"/>
      <c r="E344" s="1"/>
    </row>
    <row r="345" spans="4:5" ht="15.75">
      <c r="D345" s="1"/>
      <c r="E345" s="1"/>
    </row>
    <row r="346" spans="4:5" ht="15.75">
      <c r="D346" s="1"/>
      <c r="E346" s="1"/>
    </row>
    <row r="347" spans="4:5" ht="15.75">
      <c r="D347" s="1"/>
      <c r="E347" s="1"/>
    </row>
    <row r="348" spans="4:5" ht="15.75">
      <c r="D348" s="1"/>
      <c r="E348" s="1"/>
    </row>
    <row r="349" spans="4:5" ht="15.75">
      <c r="D349" s="1"/>
      <c r="E349" s="1"/>
    </row>
    <row r="350" spans="4:5" ht="15.75">
      <c r="D350" s="1"/>
      <c r="E350" s="1"/>
    </row>
    <row r="351" spans="4:5" ht="15.75">
      <c r="D351" s="1"/>
      <c r="E351" s="1"/>
    </row>
    <row r="352" spans="4:5" ht="15.75">
      <c r="D352" s="1"/>
      <c r="E352" s="1"/>
    </row>
    <row r="353" spans="4:5" ht="15.75">
      <c r="D353" s="1"/>
      <c r="E353" s="1"/>
    </row>
    <row r="354" spans="4:5" ht="15.75">
      <c r="D354" s="1"/>
      <c r="E354" s="1"/>
    </row>
    <row r="355" spans="4:5" ht="15.75">
      <c r="D355" s="1"/>
      <c r="E355" s="1"/>
    </row>
    <row r="356" spans="4:5" ht="15.75">
      <c r="D356" s="1"/>
      <c r="E356" s="1"/>
    </row>
    <row r="357" spans="4:5" ht="15.75">
      <c r="D357" s="1"/>
      <c r="E357" s="1"/>
    </row>
    <row r="358" spans="4:5" ht="15.75">
      <c r="D358" s="1"/>
      <c r="E358" s="1"/>
    </row>
    <row r="359" spans="4:5" ht="15.75">
      <c r="D359" s="1"/>
      <c r="E359" s="1"/>
    </row>
    <row r="360" spans="4:5" ht="15.75">
      <c r="D360" s="1"/>
      <c r="E360" s="1"/>
    </row>
    <row r="361" spans="4:5" ht="15.75">
      <c r="D361" s="1"/>
      <c r="E361" s="1"/>
    </row>
    <row r="362" spans="4:5" ht="15.75">
      <c r="D362" s="1"/>
      <c r="E362" s="1"/>
    </row>
    <row r="363" spans="4:5" ht="15.75">
      <c r="D363" s="1"/>
      <c r="E363" s="1"/>
    </row>
    <row r="364" spans="4:5" ht="15.75">
      <c r="D364" s="1"/>
      <c r="E364" s="1"/>
    </row>
    <row r="365" spans="4:5" ht="15.75">
      <c r="D365" s="1"/>
      <c r="E365" s="1"/>
    </row>
    <row r="366" spans="4:5" ht="15.75">
      <c r="D366" s="1"/>
      <c r="E366" s="1"/>
    </row>
    <row r="367" spans="4:5" ht="15.75">
      <c r="D367" s="1"/>
      <c r="E367" s="1"/>
    </row>
    <row r="368" spans="4:5" ht="15.75">
      <c r="D368" s="1"/>
      <c r="E368" s="1"/>
    </row>
    <row r="369" spans="4:5" ht="15.75">
      <c r="D369" s="1"/>
      <c r="E369" s="1"/>
    </row>
    <row r="370" spans="4:5" ht="15.75">
      <c r="D370" s="1"/>
      <c r="E370" s="1"/>
    </row>
    <row r="371" spans="4:5" ht="15.75">
      <c r="D371" s="1"/>
      <c r="E371" s="1"/>
    </row>
    <row r="372" spans="4:5" ht="15.75">
      <c r="D372" s="1"/>
      <c r="E372" s="1"/>
    </row>
    <row r="373" spans="4:5" ht="15.75">
      <c r="D373" s="1"/>
      <c r="E373" s="1"/>
    </row>
    <row r="374" spans="4:5" ht="15.75">
      <c r="D374" s="1"/>
      <c r="E374" s="1"/>
    </row>
    <row r="375" spans="4:5" ht="15.75">
      <c r="D375" s="1"/>
      <c r="E375" s="1"/>
    </row>
    <row r="376" spans="4:5" ht="15.75">
      <c r="D376" s="1"/>
      <c r="E376" s="1"/>
    </row>
    <row r="377" spans="4:5" ht="15.75">
      <c r="D377" s="1"/>
      <c r="E377" s="1"/>
    </row>
    <row r="378" spans="4:5" ht="15.75">
      <c r="D378" s="1"/>
      <c r="E378" s="1"/>
    </row>
    <row r="379" spans="4:5" ht="15.75">
      <c r="D379" s="1"/>
      <c r="E379" s="1"/>
    </row>
    <row r="380" spans="4:5" ht="15.75">
      <c r="D380" s="1"/>
      <c r="E380" s="1"/>
    </row>
    <row r="381" spans="4:5" ht="15.75">
      <c r="D381" s="1"/>
      <c r="E381" s="1"/>
    </row>
    <row r="382" spans="4:5" ht="15.75">
      <c r="D382" s="1"/>
      <c r="E382" s="1"/>
    </row>
    <row r="383" spans="4:5" ht="15.75">
      <c r="D383" s="1"/>
      <c r="E383" s="1"/>
    </row>
    <row r="384" spans="4:5" ht="15.75">
      <c r="D384" s="1"/>
      <c r="E384" s="1"/>
    </row>
    <row r="385" spans="4:5" ht="15.75">
      <c r="D385" s="1"/>
      <c r="E385" s="1"/>
    </row>
    <row r="386" spans="4:5" ht="15.75">
      <c r="D386" s="1"/>
      <c r="E386" s="1"/>
    </row>
    <row r="387" spans="4:5" ht="15.75">
      <c r="D387" s="1"/>
      <c r="E387" s="1"/>
    </row>
    <row r="388" spans="4:5" ht="15.75">
      <c r="D388" s="1"/>
      <c r="E388" s="1"/>
    </row>
    <row r="389" spans="4:5" ht="15.75">
      <c r="D389" s="1"/>
      <c r="E389" s="1"/>
    </row>
    <row r="390" spans="4:5" ht="15.75">
      <c r="D390" s="1"/>
      <c r="E390" s="1"/>
    </row>
    <row r="391" spans="4:5" ht="15.75">
      <c r="D391" s="1"/>
      <c r="E391" s="1"/>
    </row>
    <row r="392" spans="4:5" ht="15.75">
      <c r="D392" s="1"/>
      <c r="E392" s="1"/>
    </row>
    <row r="393" spans="4:5" ht="15.75">
      <c r="D393" s="1"/>
      <c r="E393" s="1"/>
    </row>
    <row r="394" spans="4:5" ht="15.75">
      <c r="D394" s="1"/>
      <c r="E394" s="1"/>
    </row>
    <row r="395" spans="4:5" ht="15.75">
      <c r="D395" s="1"/>
      <c r="E395" s="1"/>
    </row>
    <row r="396" spans="4:5" ht="15.75">
      <c r="D396" s="1"/>
      <c r="E396" s="1"/>
    </row>
    <row r="397" spans="4:5" ht="15.75">
      <c r="D397" s="1"/>
      <c r="E397" s="1"/>
    </row>
    <row r="398" spans="4:5" ht="15.75">
      <c r="D398" s="1"/>
      <c r="E398" s="1"/>
    </row>
    <row r="399" spans="4:5" ht="15.75">
      <c r="D399" s="1"/>
      <c r="E399" s="1"/>
    </row>
    <row r="400" spans="4:5" ht="15.75">
      <c r="D400" s="1"/>
      <c r="E400" s="1"/>
    </row>
    <row r="401" spans="4:5" ht="15.75">
      <c r="D401" s="1"/>
      <c r="E401" s="1"/>
    </row>
    <row r="402" spans="4:5" ht="15.75">
      <c r="D402" s="1"/>
      <c r="E402" s="1"/>
    </row>
    <row r="403" spans="4:5" ht="15.75">
      <c r="D403" s="1"/>
      <c r="E403" s="1"/>
    </row>
    <row r="404" spans="4:5" ht="15.75">
      <c r="D404" s="1"/>
      <c r="E404" s="1"/>
    </row>
    <row r="405" spans="4:5" ht="15.75">
      <c r="D405" s="1"/>
      <c r="E405" s="1"/>
    </row>
    <row r="406" spans="4:5" ht="15.75">
      <c r="D406" s="1"/>
      <c r="E406" s="1"/>
    </row>
    <row r="407" spans="4:5" ht="15.75">
      <c r="D407" s="1"/>
      <c r="E407" s="1"/>
    </row>
    <row r="408" spans="4:5" ht="15.75">
      <c r="D408" s="1"/>
      <c r="E408" s="1"/>
    </row>
    <row r="409" spans="4:5" ht="15.75">
      <c r="D409" s="1"/>
      <c r="E409" s="1"/>
    </row>
    <row r="410" spans="4:5" ht="15.75">
      <c r="D410" s="1"/>
      <c r="E410" s="1"/>
    </row>
    <row r="411" spans="4:5" ht="15.75">
      <c r="D411" s="1"/>
      <c r="E411" s="1"/>
    </row>
    <row r="412" spans="4:5" ht="15.75">
      <c r="D412" s="1"/>
      <c r="E412" s="1"/>
    </row>
    <row r="413" spans="4:5" ht="15.75">
      <c r="D413" s="1"/>
      <c r="E413" s="1"/>
    </row>
    <row r="414" spans="4:5" ht="15.75">
      <c r="D414" s="1"/>
      <c r="E414" s="1"/>
    </row>
    <row r="415" spans="4:5" ht="15.75">
      <c r="D415" s="1"/>
      <c r="E415" s="1"/>
    </row>
    <row r="416" spans="4:5" ht="15.75">
      <c r="D416" s="1"/>
      <c r="E416" s="1"/>
    </row>
    <row r="417" spans="4:5" ht="15.75">
      <c r="D417" s="1"/>
      <c r="E417" s="1"/>
    </row>
    <row r="418" spans="4:5" ht="15.75">
      <c r="D418" s="1"/>
      <c r="E418" s="1"/>
    </row>
    <row r="419" spans="4:5" ht="15.75">
      <c r="D419" s="1"/>
      <c r="E419" s="1"/>
    </row>
    <row r="420" spans="4:5" ht="15.75">
      <c r="D420" s="1"/>
      <c r="E420" s="1"/>
    </row>
    <row r="421" spans="4:5" ht="15.75">
      <c r="D421" s="1"/>
      <c r="E421" s="1"/>
    </row>
    <row r="422" spans="4:5" ht="15.75">
      <c r="D422" s="1"/>
      <c r="E422" s="1"/>
    </row>
    <row r="423" spans="4:5" ht="15.75">
      <c r="D423" s="1"/>
      <c r="E423" s="1"/>
    </row>
    <row r="424" spans="4:5" ht="15.75">
      <c r="D424" s="1"/>
      <c r="E424" s="1"/>
    </row>
    <row r="425" spans="4:5" ht="15.75">
      <c r="D425" s="1"/>
      <c r="E425" s="1"/>
    </row>
    <row r="426" spans="4:5" ht="15.75">
      <c r="D426" s="1"/>
      <c r="E426" s="1"/>
    </row>
    <row r="427" spans="4:5" ht="15.75">
      <c r="D427" s="1"/>
      <c r="E427" s="1"/>
    </row>
    <row r="428" spans="4:5" ht="15.75">
      <c r="D428" s="1"/>
      <c r="E428" s="1"/>
    </row>
    <row r="429" spans="4:5" ht="15.75">
      <c r="D429" s="1"/>
      <c r="E429" s="1"/>
    </row>
    <row r="430" spans="4:5" ht="15.75">
      <c r="D430" s="1"/>
      <c r="E430" s="1"/>
    </row>
    <row r="431" spans="4:5" ht="15.75">
      <c r="D431" s="1"/>
      <c r="E431" s="1"/>
    </row>
    <row r="432" spans="4:5" ht="15.75">
      <c r="D432" s="1"/>
      <c r="E432" s="1"/>
    </row>
    <row r="433" spans="4:5" ht="15.75">
      <c r="D433" s="1"/>
      <c r="E433" s="1"/>
    </row>
    <row r="434" spans="4:5" ht="15.75">
      <c r="D434" s="1"/>
      <c r="E434" s="1"/>
    </row>
    <row r="435" spans="4:5" ht="15.75">
      <c r="D435" s="1"/>
      <c r="E435" s="1"/>
    </row>
    <row r="436" spans="4:5" ht="15.75">
      <c r="D436" s="1"/>
      <c r="E436" s="1"/>
    </row>
    <row r="437" spans="4:5" ht="15.75">
      <c r="D437" s="1"/>
      <c r="E437" s="1"/>
    </row>
    <row r="438" spans="4:5" ht="15.75">
      <c r="D438" s="1"/>
      <c r="E438" s="1"/>
    </row>
    <row r="439" spans="4:5" ht="15.75">
      <c r="D439" s="1"/>
      <c r="E439" s="1"/>
    </row>
    <row r="440" spans="4:5" ht="15.75">
      <c r="D440" s="1"/>
      <c r="E440" s="1"/>
    </row>
    <row r="441" spans="4:5" ht="15.75">
      <c r="D441" s="1"/>
      <c r="E441" s="1"/>
    </row>
    <row r="442" spans="4:5" ht="15.75">
      <c r="D442" s="1"/>
      <c r="E442" s="1"/>
    </row>
    <row r="443" spans="4:5" ht="15.75">
      <c r="D443" s="1"/>
      <c r="E443" s="1"/>
    </row>
    <row r="444" spans="4:5" ht="15.75">
      <c r="D444" s="1"/>
      <c r="E444" s="1"/>
    </row>
    <row r="445" spans="4:5" ht="15.75">
      <c r="D445" s="1"/>
      <c r="E445" s="1"/>
    </row>
    <row r="446" spans="4:5" ht="15.75">
      <c r="D446" s="1"/>
      <c r="E446" s="1"/>
    </row>
    <row r="447" spans="4:5" ht="15.75">
      <c r="D447" s="1"/>
      <c r="E447" s="1"/>
    </row>
    <row r="448" spans="4:5" ht="15.75">
      <c r="D448" s="1"/>
      <c r="E448" s="1"/>
    </row>
    <row r="449" spans="4:5" ht="15.75">
      <c r="D449" s="1"/>
      <c r="E449" s="1"/>
    </row>
    <row r="450" spans="4:5" ht="15.75">
      <c r="D450" s="1"/>
      <c r="E450" s="1"/>
    </row>
    <row r="451" spans="4:5" ht="15.75">
      <c r="D451" s="1"/>
      <c r="E451" s="1"/>
    </row>
    <row r="452" spans="4:5" ht="15.75">
      <c r="D452" s="1"/>
      <c r="E452" s="1"/>
    </row>
    <row r="453" spans="4:5" ht="15.75">
      <c r="D453" s="1"/>
      <c r="E453" s="1"/>
    </row>
    <row r="454" spans="4:5" ht="15.75">
      <c r="D454" s="1"/>
      <c r="E454" s="1"/>
    </row>
    <row r="455" spans="4:5" ht="15.75">
      <c r="D455" s="1"/>
      <c r="E455" s="1"/>
    </row>
    <row r="456" spans="4:5" ht="15.75">
      <c r="D456" s="1"/>
      <c r="E456" s="1"/>
    </row>
    <row r="457" spans="4:5" ht="15.75">
      <c r="D457" s="1"/>
      <c r="E457" s="1"/>
    </row>
    <row r="458" spans="4:5" ht="15.75">
      <c r="D458" s="1"/>
      <c r="E458" s="1"/>
    </row>
    <row r="459" spans="4:5" ht="15.75">
      <c r="D459" s="1"/>
      <c r="E459" s="1"/>
    </row>
    <row r="460" spans="4:5" ht="15.75">
      <c r="D460" s="1"/>
      <c r="E460" s="1"/>
    </row>
    <row r="461" spans="4:5" ht="15.75">
      <c r="D461" s="1"/>
      <c r="E461" s="1"/>
    </row>
    <row r="462" spans="4:5" ht="15.75">
      <c r="D462" s="1"/>
      <c r="E462" s="1"/>
    </row>
    <row r="463" spans="4:5" ht="15.75">
      <c r="D463" s="1"/>
      <c r="E463" s="1"/>
    </row>
    <row r="464" spans="4:5" ht="15.75">
      <c r="D464" s="1"/>
      <c r="E464" s="1"/>
    </row>
    <row r="465" spans="4:5" ht="15.75">
      <c r="D465" s="1"/>
      <c r="E465" s="1"/>
    </row>
    <row r="466" spans="4:5" ht="15.75">
      <c r="D466" s="1"/>
      <c r="E466" s="1"/>
    </row>
    <row r="467" spans="4:5" ht="15.75">
      <c r="D467" s="1"/>
      <c r="E467" s="1"/>
    </row>
    <row r="468" spans="4:5" ht="15.75">
      <c r="D468" s="1"/>
      <c r="E468" s="1"/>
    </row>
    <row r="469" spans="4:5" ht="15.75">
      <c r="D469" s="1"/>
      <c r="E469" s="1"/>
    </row>
    <row r="470" spans="4:5" ht="15.75">
      <c r="D470" s="1"/>
      <c r="E470" s="1"/>
    </row>
    <row r="471" spans="4:5" ht="15.75">
      <c r="D471" s="1"/>
      <c r="E471" s="1"/>
    </row>
    <row r="472" spans="4:5" ht="15.75">
      <c r="D472" s="1"/>
      <c r="E472" s="1"/>
    </row>
    <row r="473" spans="4:5" ht="15.75">
      <c r="D473" s="1"/>
      <c r="E473" s="1"/>
    </row>
    <row r="474" spans="4:5" ht="15.75">
      <c r="D474" s="1"/>
      <c r="E474" s="1"/>
    </row>
    <row r="475" spans="4:5" ht="15.75">
      <c r="D475" s="1"/>
      <c r="E475" s="1"/>
    </row>
    <row r="476" spans="4:5" ht="15.75">
      <c r="D476" s="1"/>
      <c r="E476" s="1"/>
    </row>
    <row r="477" spans="4:5" ht="15.75">
      <c r="D477" s="1"/>
      <c r="E477" s="1"/>
    </row>
    <row r="478" spans="4:5" ht="15.75">
      <c r="D478" s="1"/>
      <c r="E478" s="1"/>
    </row>
    <row r="479" spans="4:5" ht="15.75">
      <c r="D479" s="1"/>
      <c r="E479" s="1"/>
    </row>
    <row r="480" spans="4:5" ht="15.75">
      <c r="D480" s="1"/>
      <c r="E480" s="1"/>
    </row>
    <row r="481" spans="4:5" ht="15.75">
      <c r="D481" s="1"/>
      <c r="E481" s="1"/>
    </row>
    <row r="482" spans="4:5" ht="15.75">
      <c r="D482" s="1"/>
      <c r="E482" s="1"/>
    </row>
    <row r="483" spans="4:5" ht="15.75">
      <c r="D483" s="1"/>
      <c r="E483" s="1"/>
    </row>
    <row r="484" spans="4:5" ht="15.75">
      <c r="D484" s="1"/>
      <c r="E484" s="1"/>
    </row>
    <row r="485" spans="4:5" ht="15.75">
      <c r="D485" s="1"/>
      <c r="E485" s="1"/>
    </row>
    <row r="486" spans="4:5" ht="15.75">
      <c r="D486" s="1"/>
      <c r="E486" s="1"/>
    </row>
    <row r="487" spans="4:5" ht="15.75">
      <c r="D487" s="1"/>
      <c r="E487" s="1"/>
    </row>
    <row r="488" spans="4:5" ht="15.75">
      <c r="D488" s="1"/>
      <c r="E488" s="1"/>
    </row>
    <row r="489" spans="4:5" ht="15.75">
      <c r="D489" s="1"/>
      <c r="E489" s="1"/>
    </row>
    <row r="490" spans="4:5" ht="15.75">
      <c r="D490" s="1"/>
      <c r="E490" s="1"/>
    </row>
    <row r="491" spans="4:5" ht="15.75">
      <c r="D491" s="1"/>
      <c r="E491" s="1"/>
    </row>
    <row r="492" spans="4:5" ht="15.75">
      <c r="D492" s="1"/>
      <c r="E492" s="1"/>
    </row>
    <row r="493" spans="4:5" ht="15.75">
      <c r="D493" s="1"/>
      <c r="E493" s="1"/>
    </row>
    <row r="494" spans="4:5" ht="15.75">
      <c r="D494" s="1"/>
      <c r="E494" s="1"/>
    </row>
    <row r="495" spans="4:5" ht="15.75">
      <c r="D495" s="1"/>
      <c r="E495" s="1"/>
    </row>
    <row r="496" spans="4:5" ht="15.75">
      <c r="D496" s="1"/>
      <c r="E496" s="1"/>
    </row>
    <row r="497" spans="4:5" ht="15.75">
      <c r="D497" s="1"/>
      <c r="E497" s="1"/>
    </row>
    <row r="498" spans="4:5" ht="15.75">
      <c r="D498" s="1"/>
      <c r="E498" s="1"/>
    </row>
    <row r="499" spans="4:5" ht="15.75">
      <c r="D499" s="1"/>
      <c r="E499" s="1"/>
    </row>
    <row r="500" spans="4:5" ht="15.75">
      <c r="D500" s="1"/>
      <c r="E500" s="1"/>
    </row>
    <row r="501" spans="4:5" ht="15.75">
      <c r="D501" s="1"/>
      <c r="E501" s="1"/>
    </row>
    <row r="502" spans="4:5" ht="15.75">
      <c r="D502" s="1"/>
      <c r="E502" s="1"/>
    </row>
    <row r="503" spans="4:5" ht="15.75">
      <c r="D503" s="1"/>
      <c r="E503" s="1"/>
    </row>
    <row r="504" spans="4:5" ht="15.75">
      <c r="D504" s="1"/>
      <c r="E504" s="1"/>
    </row>
    <row r="505" spans="4:5" ht="15.75">
      <c r="D505" s="1"/>
      <c r="E505" s="1"/>
    </row>
    <row r="506" spans="4:5" ht="15.75">
      <c r="D506" s="1"/>
      <c r="E506" s="1"/>
    </row>
    <row r="507" spans="4:5" ht="15.75">
      <c r="D507" s="1"/>
      <c r="E507" s="1"/>
    </row>
    <row r="508" spans="4:5" ht="15.75">
      <c r="D508" s="1"/>
      <c r="E508" s="1"/>
    </row>
    <row r="509" spans="4:5" ht="15.75">
      <c r="D509" s="1"/>
      <c r="E509" s="1"/>
    </row>
    <row r="510" spans="4:5" ht="15.75">
      <c r="D510" s="1"/>
      <c r="E510" s="1"/>
    </row>
    <row r="511" spans="4:5" ht="15.75">
      <c r="D511" s="1"/>
      <c r="E511" s="1"/>
    </row>
    <row r="512" spans="4:5" ht="15.75">
      <c r="D512" s="1"/>
      <c r="E512" s="1"/>
    </row>
    <row r="513" spans="4:5" ht="15.75">
      <c r="D513" s="1"/>
      <c r="E513" s="1"/>
    </row>
    <row r="514" spans="4:5" ht="15.75">
      <c r="D514" s="1"/>
      <c r="E514" s="1"/>
    </row>
    <row r="515" spans="4:5" ht="15.75">
      <c r="D515" s="1"/>
      <c r="E515" s="1"/>
    </row>
    <row r="516" spans="4:5" ht="15.75">
      <c r="D516" s="1"/>
      <c r="E516" s="1"/>
    </row>
    <row r="517" spans="4:5" ht="15.75">
      <c r="D517" s="1"/>
      <c r="E517" s="1"/>
    </row>
    <row r="518" spans="4:5" ht="15.75">
      <c r="D518" s="1"/>
      <c r="E518" s="1"/>
    </row>
    <row r="519" spans="4:5" ht="15.75">
      <c r="D519" s="1"/>
      <c r="E519" s="1"/>
    </row>
    <row r="520" spans="4:5" ht="15.75">
      <c r="D520" s="1"/>
      <c r="E520" s="1"/>
    </row>
    <row r="521" spans="4:5" ht="15.75">
      <c r="D521" s="1"/>
      <c r="E521" s="1"/>
    </row>
    <row r="522" spans="4:5" ht="15.75">
      <c r="D522" s="1"/>
      <c r="E522" s="1"/>
    </row>
    <row r="523" spans="4:5" ht="15.75">
      <c r="D523" s="1"/>
      <c r="E523" s="1"/>
    </row>
    <row r="524" spans="4:5" ht="15.75">
      <c r="D524" s="1"/>
      <c r="E524" s="1"/>
    </row>
    <row r="525" spans="4:5" ht="15.75">
      <c r="D525" s="1"/>
      <c r="E525" s="1"/>
    </row>
    <row r="526" spans="4:5" ht="15.75">
      <c r="D526" s="1"/>
      <c r="E526" s="1"/>
    </row>
    <row r="527" spans="4:5" ht="15.75">
      <c r="D527" s="1"/>
      <c r="E527" s="1"/>
    </row>
    <row r="528" spans="4:5" ht="15.75">
      <c r="D528" s="1"/>
      <c r="E528" s="1"/>
    </row>
    <row r="529" spans="4:5" ht="15.75">
      <c r="D529" s="1"/>
      <c r="E529" s="1"/>
    </row>
  </sheetData>
  <sheetProtection/>
  <mergeCells count="89">
    <mergeCell ref="C191:D191"/>
    <mergeCell ref="C190:D190"/>
    <mergeCell ref="C204:D204"/>
    <mergeCell ref="C172:D172"/>
    <mergeCell ref="C168:D168"/>
    <mergeCell ref="C183:D183"/>
    <mergeCell ref="C201:D201"/>
    <mergeCell ref="C202:D202"/>
    <mergeCell ref="C203:D203"/>
    <mergeCell ref="C174:D174"/>
    <mergeCell ref="C210:D210"/>
    <mergeCell ref="C178:D178"/>
    <mergeCell ref="C176:D176"/>
    <mergeCell ref="C181:D181"/>
    <mergeCell ref="C206:D206"/>
    <mergeCell ref="C194:D194"/>
    <mergeCell ref="C195:D195"/>
    <mergeCell ref="C197:D197"/>
    <mergeCell ref="C198:D198"/>
    <mergeCell ref="C200:D200"/>
    <mergeCell ref="A1:G3"/>
    <mergeCell ref="C184:D184"/>
    <mergeCell ref="C152:D152"/>
    <mergeCell ref="C153:D153"/>
    <mergeCell ref="C162:D162"/>
    <mergeCell ref="C163:D163"/>
    <mergeCell ref="C159:D159"/>
    <mergeCell ref="C164:D164"/>
    <mergeCell ref="C161:D161"/>
    <mergeCell ref="C165:D165"/>
    <mergeCell ref="C160:D160"/>
    <mergeCell ref="C166:D166"/>
    <mergeCell ref="C167:D167"/>
    <mergeCell ref="C171:D171"/>
    <mergeCell ref="C170:D170"/>
    <mergeCell ref="C169:D169"/>
    <mergeCell ref="C151:D151"/>
    <mergeCell ref="C154:D154"/>
    <mergeCell ref="C158:D158"/>
    <mergeCell ref="C149:D149"/>
    <mergeCell ref="C150:D150"/>
    <mergeCell ref="C156:D156"/>
    <mergeCell ref="C157:D157"/>
    <mergeCell ref="C155:D155"/>
    <mergeCell ref="C142:D142"/>
    <mergeCell ref="C143:D143"/>
    <mergeCell ref="C144:D144"/>
    <mergeCell ref="C145:D145"/>
    <mergeCell ref="C146:D146"/>
    <mergeCell ref="C148:D148"/>
    <mergeCell ref="C147:D147"/>
    <mergeCell ref="C141:D141"/>
    <mergeCell ref="C135:D135"/>
    <mergeCell ref="C136:D136"/>
    <mergeCell ref="C137:D137"/>
    <mergeCell ref="C129:D129"/>
    <mergeCell ref="C130:D130"/>
    <mergeCell ref="C138:D138"/>
    <mergeCell ref="C139:D139"/>
    <mergeCell ref="B9:E9"/>
    <mergeCell ref="B31:E31"/>
    <mergeCell ref="A57:E57"/>
    <mergeCell ref="C140:D140"/>
    <mergeCell ref="A121:E121"/>
    <mergeCell ref="C134:D134"/>
    <mergeCell ref="C132:D132"/>
    <mergeCell ref="C133:D133"/>
    <mergeCell ref="C128:D128"/>
    <mergeCell ref="C131:D131"/>
    <mergeCell ref="C179:D179"/>
    <mergeCell ref="C185:D185"/>
    <mergeCell ref="C180:D180"/>
    <mergeCell ref="A209:F209"/>
    <mergeCell ref="C205:D205"/>
    <mergeCell ref="C199:D199"/>
    <mergeCell ref="C193:D193"/>
    <mergeCell ref="C192:D192"/>
    <mergeCell ref="C182:D182"/>
    <mergeCell ref="C186:D186"/>
    <mergeCell ref="A5:G5"/>
    <mergeCell ref="A6:G6"/>
    <mergeCell ref="A7:G7"/>
    <mergeCell ref="C196:D196"/>
    <mergeCell ref="C177:D177"/>
    <mergeCell ref="C187:D187"/>
    <mergeCell ref="C188:D188"/>
    <mergeCell ref="C189:D189"/>
    <mergeCell ref="C173:D173"/>
    <mergeCell ref="C175:D175"/>
  </mergeCells>
  <printOptions/>
  <pageMargins left="0" right="0" top="0.7480314960629921" bottom="0.7480314960629921" header="0.31496062992125984" footer="0.31496062992125984"/>
  <pageSetup fitToHeight="0" horizontalDpi="600" verticalDpi="600" orientation="portrait" paperSize="9" r:id="rId1"/>
  <headerFooter>
    <oddFooter>&amp;C&amp;P</oddFooter>
  </headerFooter>
  <ignoredErrors>
    <ignoredError sqref="E156" formulaRange="1"/>
  </ignoredErrors>
</worksheet>
</file>

<file path=xl/worksheets/sheet2.xml><?xml version="1.0" encoding="utf-8"?>
<worksheet xmlns="http://schemas.openxmlformats.org/spreadsheetml/2006/main" xmlns:r="http://schemas.openxmlformats.org/officeDocument/2006/relationships">
  <dimension ref="A1:G40"/>
  <sheetViews>
    <sheetView tabSelected="1" zoomScalePageLayoutView="0" workbookViewId="0" topLeftCell="A4">
      <selection activeCell="F26" sqref="F26"/>
    </sheetView>
  </sheetViews>
  <sheetFormatPr defaultColWidth="9.140625" defaultRowHeight="15"/>
  <cols>
    <col min="1" max="1" width="6.140625" style="0" customWidth="1"/>
    <col min="2" max="2" width="5.7109375" style="0" customWidth="1"/>
    <col min="3" max="3" width="5.57421875" style="0" customWidth="1"/>
    <col min="4" max="4" width="9.28125" style="0" customWidth="1"/>
    <col min="5" max="6" width="23.7109375" style="0" customWidth="1"/>
  </cols>
  <sheetData>
    <row r="1" spans="1:7" ht="15.75">
      <c r="A1" s="165"/>
      <c r="B1" s="165"/>
      <c r="C1" s="165"/>
      <c r="D1" s="165"/>
      <c r="E1" s="165"/>
      <c r="F1" s="166"/>
      <c r="G1" s="165"/>
    </row>
    <row r="2" spans="1:7" ht="15.75">
      <c r="A2" s="167"/>
      <c r="B2" s="167"/>
      <c r="C2" s="167"/>
      <c r="D2" s="167"/>
      <c r="E2" s="167"/>
      <c r="F2" s="168"/>
      <c r="G2" s="165"/>
    </row>
    <row r="3" spans="1:7" ht="15.75">
      <c r="A3" s="167"/>
      <c r="B3" s="167"/>
      <c r="C3" s="169" t="s">
        <v>285</v>
      </c>
      <c r="D3" s="169"/>
      <c r="E3" s="169"/>
      <c r="F3" s="169"/>
      <c r="G3" s="165"/>
    </row>
    <row r="4" spans="1:7" ht="15.75">
      <c r="A4" s="167"/>
      <c r="B4" s="167"/>
      <c r="C4" s="169" t="s">
        <v>286</v>
      </c>
      <c r="D4" s="169"/>
      <c r="E4" s="169"/>
      <c r="F4" s="169"/>
      <c r="G4" s="165"/>
    </row>
    <row r="5" spans="1:7" ht="15.75">
      <c r="A5" s="167"/>
      <c r="B5" s="167"/>
      <c r="C5" s="167"/>
      <c r="D5" s="167"/>
      <c r="E5" s="167"/>
      <c r="F5" s="168"/>
      <c r="G5" s="165"/>
    </row>
    <row r="6" spans="1:7" ht="15.75">
      <c r="A6" s="167"/>
      <c r="B6" s="167"/>
      <c r="C6" s="167"/>
      <c r="D6" s="167"/>
      <c r="E6" s="167"/>
      <c r="F6" s="168"/>
      <c r="G6" s="165"/>
    </row>
    <row r="7" spans="1:7" ht="15.75">
      <c r="A7" s="167"/>
      <c r="B7" s="167"/>
      <c r="C7" s="167"/>
      <c r="D7" s="167"/>
      <c r="E7" s="167"/>
      <c r="F7" s="168"/>
      <c r="G7" s="165"/>
    </row>
    <row r="8" spans="1:7" ht="15.75">
      <c r="A8" s="167"/>
      <c r="B8" s="167"/>
      <c r="C8" s="167"/>
      <c r="D8" s="167"/>
      <c r="E8" s="170"/>
      <c r="F8" s="168"/>
      <c r="G8" s="165"/>
    </row>
    <row r="9" spans="1:7" ht="15.75">
      <c r="A9" s="167"/>
      <c r="B9" s="167"/>
      <c r="C9" s="167"/>
      <c r="D9" s="167"/>
      <c r="E9" s="167"/>
      <c r="F9" s="168"/>
      <c r="G9" s="165"/>
    </row>
    <row r="10" spans="1:7" ht="15.75">
      <c r="A10" s="167"/>
      <c r="B10" s="167"/>
      <c r="C10" s="167"/>
      <c r="D10" s="167"/>
      <c r="E10" s="167"/>
      <c r="F10" s="168"/>
      <c r="G10" s="165"/>
    </row>
    <row r="11" spans="1:7" ht="15.75">
      <c r="A11" s="167"/>
      <c r="B11" s="167"/>
      <c r="C11" s="167"/>
      <c r="D11" s="167"/>
      <c r="E11" s="167"/>
      <c r="F11" s="168"/>
      <c r="G11" s="165"/>
    </row>
    <row r="12" spans="1:7" ht="15.75">
      <c r="A12" s="167"/>
      <c r="B12" s="167"/>
      <c r="C12" s="167"/>
      <c r="D12" s="167"/>
      <c r="E12" s="167"/>
      <c r="F12" s="168"/>
      <c r="G12" s="165"/>
    </row>
    <row r="13" spans="1:7" ht="15.75">
      <c r="A13" s="167"/>
      <c r="B13" s="167"/>
      <c r="C13" s="167"/>
      <c r="D13" s="167"/>
      <c r="E13" s="167"/>
      <c r="F13" s="168"/>
      <c r="G13" s="165"/>
    </row>
    <row r="14" spans="1:7" ht="15.75">
      <c r="A14" s="167"/>
      <c r="B14" s="167"/>
      <c r="C14" s="167"/>
      <c r="D14" s="167"/>
      <c r="E14" s="167"/>
      <c r="F14" s="168"/>
      <c r="G14" s="165"/>
    </row>
    <row r="15" spans="1:7" ht="15.75">
      <c r="A15" s="167"/>
      <c r="B15" s="167"/>
      <c r="C15" s="167"/>
      <c r="D15" s="167"/>
      <c r="E15" s="167"/>
      <c r="F15" s="168"/>
      <c r="G15" s="165"/>
    </row>
    <row r="16" spans="1:7" ht="15.75">
      <c r="A16" s="167"/>
      <c r="B16" s="167"/>
      <c r="C16" s="167"/>
      <c r="D16" s="167"/>
      <c r="E16" s="167"/>
      <c r="F16" s="168"/>
      <c r="G16" s="165"/>
    </row>
    <row r="17" spans="1:7" ht="15.75">
      <c r="A17" s="167"/>
      <c r="B17" s="167"/>
      <c r="C17" s="167"/>
      <c r="D17" s="167"/>
      <c r="E17" s="167"/>
      <c r="F17" s="168"/>
      <c r="G17" s="165"/>
    </row>
    <row r="18" spans="1:7" ht="15.75">
      <c r="A18" s="167"/>
      <c r="B18" s="167"/>
      <c r="C18" s="167"/>
      <c r="D18" s="167"/>
      <c r="E18" s="167"/>
      <c r="F18" s="168"/>
      <c r="G18" s="165"/>
    </row>
    <row r="19" spans="1:7" ht="15.75">
      <c r="A19" s="167"/>
      <c r="B19" s="167"/>
      <c r="C19" s="167"/>
      <c r="D19" s="167"/>
      <c r="E19" s="167"/>
      <c r="F19" s="168"/>
      <c r="G19" s="165"/>
    </row>
    <row r="20" spans="1:7" ht="18.75">
      <c r="A20" s="167"/>
      <c r="B20" s="167"/>
      <c r="C20" s="171"/>
      <c r="D20" s="171"/>
      <c r="E20" s="171"/>
      <c r="F20" s="171"/>
      <c r="G20" s="165"/>
    </row>
    <row r="21" spans="1:7" ht="18.75">
      <c r="A21" s="167"/>
      <c r="B21" s="167"/>
      <c r="C21" s="172" t="s">
        <v>287</v>
      </c>
      <c r="D21" s="172"/>
      <c r="E21" s="172"/>
      <c r="F21" s="172"/>
      <c r="G21" s="165"/>
    </row>
    <row r="22" spans="1:7" ht="18.75">
      <c r="A22" s="167"/>
      <c r="B22" s="167"/>
      <c r="C22" s="172" t="s">
        <v>28</v>
      </c>
      <c r="D22" s="172"/>
      <c r="E22" s="172"/>
      <c r="F22" s="172"/>
      <c r="G22" s="165"/>
    </row>
    <row r="23" spans="1:7" ht="18.75">
      <c r="A23" s="167"/>
      <c r="B23" s="167"/>
      <c r="C23" s="172" t="s">
        <v>234</v>
      </c>
      <c r="D23" s="172"/>
      <c r="E23" s="172"/>
      <c r="F23" s="172"/>
      <c r="G23" s="165"/>
    </row>
    <row r="24" spans="1:7" ht="15.75">
      <c r="A24" s="173"/>
      <c r="B24" s="174"/>
      <c r="C24" s="174"/>
      <c r="D24" s="174"/>
      <c r="E24" s="174"/>
      <c r="F24" s="174"/>
      <c r="G24" s="174"/>
    </row>
    <row r="25" spans="1:7" ht="15.75">
      <c r="A25" s="167"/>
      <c r="B25" s="167"/>
      <c r="C25" s="167"/>
      <c r="D25" s="167"/>
      <c r="E25" s="167"/>
      <c r="F25" s="168"/>
      <c r="G25" s="165"/>
    </row>
    <row r="26" spans="1:7" ht="15.75">
      <c r="A26" s="167"/>
      <c r="B26" s="167"/>
      <c r="C26" s="167"/>
      <c r="D26" s="167"/>
      <c r="E26" s="167"/>
      <c r="F26" s="168"/>
      <c r="G26" s="165"/>
    </row>
    <row r="27" spans="1:7" ht="15.75">
      <c r="A27" s="167"/>
      <c r="B27" s="167"/>
      <c r="C27" s="167"/>
      <c r="D27" s="167"/>
      <c r="E27" s="167"/>
      <c r="F27" s="168"/>
      <c r="G27" s="165"/>
    </row>
    <row r="28" spans="1:7" ht="15.75">
      <c r="A28" s="167"/>
      <c r="B28" s="167"/>
      <c r="C28" s="167"/>
      <c r="D28" s="167"/>
      <c r="E28" s="167"/>
      <c r="F28" s="168"/>
      <c r="G28" s="165"/>
    </row>
    <row r="29" spans="1:7" ht="15.75">
      <c r="A29" s="167"/>
      <c r="B29" s="167"/>
      <c r="C29" s="167"/>
      <c r="D29" s="167"/>
      <c r="E29" s="167"/>
      <c r="F29" s="168"/>
      <c r="G29" s="165"/>
    </row>
    <row r="30" spans="1:7" ht="15.75">
      <c r="A30" s="167"/>
      <c r="B30" s="167"/>
      <c r="C30" s="167"/>
      <c r="D30" s="167"/>
      <c r="E30" s="167"/>
      <c r="F30" s="168"/>
      <c r="G30" s="165"/>
    </row>
    <row r="31" spans="1:7" ht="15.75">
      <c r="A31" s="167"/>
      <c r="B31" s="167"/>
      <c r="C31" s="167"/>
      <c r="D31" s="167"/>
      <c r="E31" s="167"/>
      <c r="F31" s="168"/>
      <c r="G31" s="165"/>
    </row>
    <row r="32" spans="1:7" ht="15.75">
      <c r="A32" s="167"/>
      <c r="B32" s="167"/>
      <c r="C32" s="167"/>
      <c r="D32" s="167"/>
      <c r="E32" s="167"/>
      <c r="F32" s="168"/>
      <c r="G32" s="165"/>
    </row>
    <row r="33" spans="1:7" ht="15.75">
      <c r="A33" s="167"/>
      <c r="B33" s="167"/>
      <c r="C33" s="165"/>
      <c r="D33" s="165"/>
      <c r="E33" s="165"/>
      <c r="F33" s="165"/>
      <c r="G33" s="165"/>
    </row>
    <row r="34" spans="1:7" ht="16.5" customHeight="1">
      <c r="A34" s="167"/>
      <c r="B34" s="167"/>
      <c r="C34" s="167"/>
      <c r="D34" s="167"/>
      <c r="E34" s="167"/>
      <c r="F34" s="168"/>
      <c r="G34" s="165"/>
    </row>
    <row r="35" spans="1:7" ht="15.75">
      <c r="A35" s="165"/>
      <c r="B35" s="165"/>
      <c r="C35" s="165"/>
      <c r="D35" s="165"/>
      <c r="E35" s="165"/>
      <c r="F35" s="165"/>
      <c r="G35" s="165"/>
    </row>
    <row r="36" spans="1:7" ht="15.75">
      <c r="A36" s="165"/>
      <c r="B36" s="165"/>
      <c r="C36" s="165"/>
      <c r="D36" s="165"/>
      <c r="E36" s="165"/>
      <c r="F36" s="165"/>
      <c r="G36" s="165"/>
    </row>
    <row r="37" spans="1:7" ht="29.25" customHeight="1">
      <c r="A37" s="165"/>
      <c r="B37" s="165"/>
      <c r="C37" s="165"/>
      <c r="D37" s="165"/>
      <c r="E37" s="165"/>
      <c r="F37" s="165"/>
      <c r="G37" s="165"/>
    </row>
    <row r="38" spans="1:7" ht="15.75">
      <c r="A38" s="165"/>
      <c r="B38" s="165"/>
      <c r="C38" s="165"/>
      <c r="D38" s="165"/>
      <c r="E38" s="165"/>
      <c r="F38" s="165"/>
      <c r="G38" s="165"/>
    </row>
    <row r="39" spans="1:7" ht="15.75" customHeight="1">
      <c r="A39" s="165"/>
      <c r="B39" s="165"/>
      <c r="C39" s="165"/>
      <c r="D39" s="165"/>
      <c r="E39" s="165"/>
      <c r="F39" s="165"/>
      <c r="G39" s="165"/>
    </row>
    <row r="40" spans="1:7" ht="15.75" customHeight="1">
      <c r="A40" s="165"/>
      <c r="B40" s="165"/>
      <c r="C40" s="175" t="s">
        <v>288</v>
      </c>
      <c r="D40" s="175"/>
      <c r="E40" s="175"/>
      <c r="F40" s="175"/>
      <c r="G40" s="165"/>
    </row>
  </sheetData>
  <sheetProtection/>
  <mergeCells count="8">
    <mergeCell ref="A24:G24"/>
    <mergeCell ref="C40:F40"/>
    <mergeCell ref="C3:F3"/>
    <mergeCell ref="C4:F4"/>
    <mergeCell ref="C20:F20"/>
    <mergeCell ref="C21:F21"/>
    <mergeCell ref="C22:F22"/>
    <mergeCell ref="C23:F2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Ibro</cp:lastModifiedBy>
  <cp:lastPrinted>2015-12-29T12:40:23Z</cp:lastPrinted>
  <dcterms:created xsi:type="dcterms:W3CDTF">2014-10-26T03:22:11Z</dcterms:created>
  <dcterms:modified xsi:type="dcterms:W3CDTF">2016-07-29T06:23:09Z</dcterms:modified>
  <cp:category/>
  <cp:version/>
  <cp:contentType/>
  <cp:contentStatus/>
</cp:coreProperties>
</file>