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0" windowWidth="15180" windowHeight="7890"/>
  </bookViews>
  <sheets>
    <sheet name="Plan" sheetId="1" r:id="rId1"/>
    <sheet name="Naslov" sheetId="2" r:id="rId2"/>
    <sheet name="Sheet3" sheetId="3" r:id="rId3"/>
    <sheet name="Sheet4" sheetId="4" r:id="rId4"/>
  </sheets>
  <calcPr calcId="145621"/>
</workbook>
</file>

<file path=xl/calcChain.xml><?xml version="1.0" encoding="utf-8"?>
<calcChain xmlns="http://schemas.openxmlformats.org/spreadsheetml/2006/main">
  <c r="F198" i="1" l="1"/>
  <c r="F162" i="1"/>
  <c r="F27" i="1"/>
  <c r="F21" i="1"/>
  <c r="F51" i="1" l="1"/>
  <c r="F47" i="1" l="1"/>
  <c r="F37" i="1"/>
  <c r="F36" i="1"/>
  <c r="F117" i="1"/>
  <c r="F45" i="1" s="1"/>
  <c r="F94" i="1"/>
  <c r="F40" i="1" s="1"/>
  <c r="F86" i="1"/>
  <c r="F39" i="1" s="1"/>
  <c r="F75" i="1"/>
  <c r="F107" i="1"/>
  <c r="F44" i="1" s="1"/>
  <c r="F103" i="1"/>
  <c r="F43" i="1" s="1"/>
  <c r="F99" i="1"/>
  <c r="F42" i="1" s="1"/>
  <c r="F97" i="1"/>
  <c r="F41" i="1" s="1"/>
  <c r="F78" i="1"/>
  <c r="F38" i="1" s="1"/>
  <c r="F70" i="1"/>
  <c r="F34" i="1" s="1"/>
  <c r="F60" i="1"/>
  <c r="F33" i="1" s="1"/>
  <c r="F322" i="1"/>
  <c r="F53" i="1" s="1"/>
  <c r="F12" i="1"/>
  <c r="F24" i="1" s="1"/>
  <c r="F29" i="1" s="1"/>
  <c r="F46" i="1" l="1"/>
  <c r="F35" i="1"/>
  <c r="F173" i="1"/>
  <c r="F144" i="1"/>
  <c r="F135" i="1"/>
  <c r="F189" i="1"/>
  <c r="F155" i="1"/>
  <c r="F149" i="1"/>
  <c r="F130" i="1"/>
  <c r="F129" i="1" l="1"/>
  <c r="F188" i="1"/>
  <c r="F235" i="1"/>
  <c r="F315" i="1" l="1"/>
  <c r="F234" i="1" s="1"/>
  <c r="F127" i="1" s="1"/>
  <c r="F230" i="1"/>
  <c r="F161" i="1"/>
  <c r="F160" i="1" l="1"/>
  <c r="F126" i="1" s="1"/>
  <c r="F125" i="1"/>
  <c r="D128" i="1"/>
  <c r="D124" i="1"/>
  <c r="D119" i="1" s="1"/>
  <c r="D48" i="1" s="1"/>
  <c r="D49" i="1" s="1"/>
  <c r="D120" i="1" l="1"/>
  <c r="F128" i="1"/>
  <c r="F119" i="1" s="1"/>
  <c r="F120" i="1" s="1"/>
  <c r="F49" i="1" s="1"/>
  <c r="E322" i="1"/>
  <c r="E315" i="1"/>
  <c r="E235" i="1"/>
  <c r="F52" i="1" l="1"/>
  <c r="F55" i="1" s="1"/>
  <c r="F334" i="1" s="1"/>
  <c r="F48" i="1"/>
  <c r="E234" i="1"/>
  <c r="E127" i="1" s="1"/>
  <c r="E198" i="1"/>
  <c r="E135" i="1"/>
  <c r="E27" i="1" l="1"/>
  <c r="E21" i="1"/>
  <c r="D21" i="1"/>
  <c r="D12" i="1" l="1"/>
  <c r="E12" i="1"/>
  <c r="E230" i="1"/>
  <c r="E173" i="1"/>
  <c r="E162" i="1"/>
  <c r="E189" i="1" l="1"/>
  <c r="E161" i="1"/>
  <c r="E149" i="1"/>
  <c r="E130" i="1"/>
  <c r="E94" i="1" l="1"/>
  <c r="E86" i="1"/>
  <c r="E78" i="1"/>
  <c r="E75" i="1"/>
  <c r="E70" i="1"/>
  <c r="E60" i="1"/>
  <c r="E33" i="1" s="1"/>
  <c r="E117" i="1"/>
  <c r="E107" i="1"/>
  <c r="E155" i="1"/>
  <c r="E144" i="1"/>
  <c r="E129" i="1" l="1"/>
  <c r="E125" i="1" s="1"/>
  <c r="E188" i="1"/>
  <c r="E160" i="1" s="1"/>
  <c r="E126" i="1" s="1"/>
  <c r="D117" i="1"/>
  <c r="D45" i="1" s="1"/>
  <c r="D60" i="1"/>
  <c r="D33" i="1" s="1"/>
  <c r="E124" i="1" l="1"/>
  <c r="E128" i="1" s="1"/>
  <c r="E119" i="1" l="1"/>
  <c r="E120" i="1" s="1"/>
  <c r="E49" i="1" s="1"/>
  <c r="E48" i="1" s="1"/>
  <c r="E45" i="1"/>
  <c r="E44" i="1" l="1"/>
  <c r="D107" i="1"/>
  <c r="D44" i="1" s="1"/>
  <c r="E103" i="1"/>
  <c r="E43" i="1" s="1"/>
  <c r="D103" i="1"/>
  <c r="D43" i="1" s="1"/>
  <c r="E99" i="1"/>
  <c r="E42" i="1" s="1"/>
  <c r="D99" i="1"/>
  <c r="D42" i="1" s="1"/>
  <c r="E97" i="1"/>
  <c r="E41" i="1" s="1"/>
  <c r="D97" i="1"/>
  <c r="D41" i="1" s="1"/>
  <c r="E40" i="1"/>
  <c r="D94" i="1"/>
  <c r="D40" i="1" s="1"/>
  <c r="E39" i="1"/>
  <c r="D86" i="1"/>
  <c r="D39" i="1" s="1"/>
  <c r="E38" i="1"/>
  <c r="D78" i="1"/>
  <c r="D38" i="1" s="1"/>
  <c r="E37" i="1"/>
  <c r="D75" i="1"/>
  <c r="D37" i="1" s="1"/>
  <c r="E34" i="1"/>
  <c r="E35" i="1" s="1"/>
  <c r="D70" i="1"/>
  <c r="D34" i="1" s="1"/>
  <c r="D35" i="1" s="1"/>
  <c r="D46" i="1" l="1"/>
  <c r="D52" i="1" s="1"/>
  <c r="D55" i="1" s="1"/>
  <c r="E46" i="1"/>
  <c r="E24" i="1"/>
  <c r="E29" i="1" s="1"/>
  <c r="D24" i="1"/>
  <c r="D29" i="1" s="1"/>
  <c r="E52" i="1" l="1"/>
  <c r="E55" i="1" s="1"/>
</calcChain>
</file>

<file path=xl/sharedStrings.xml><?xml version="1.0" encoding="utf-8"?>
<sst xmlns="http://schemas.openxmlformats.org/spreadsheetml/2006/main" count="578" uniqueCount="541">
  <si>
    <t>PVN za zaštitu voda za transportna sredstva koja za pogon koriste naftu i naftne derivate</t>
  </si>
  <si>
    <t>PVN za zaštitu voda (ispuštanje otpadnih voda, uzgoj ribe, upotreba vještačkih đubriva ni hemikalija za zaštitu bilja)</t>
  </si>
  <si>
    <t>PVN za korištenje površinskih i podzemnih voda za javnu vodoopskrbu</t>
  </si>
  <si>
    <t>PVN za korištenje površinskih i podzemnih voda za flaširanje vode i mineralne vode, za uzgoj ribe u ribnjacima, za navodnjavanje i druge namjene</t>
  </si>
  <si>
    <t>PVN za korištenje površinskih i podzemnih voda za industijske procese, uključujući termoelektrane</t>
  </si>
  <si>
    <t>PVN za korištenje vode za proizvodnju električne energije u hidroelektranama</t>
  </si>
  <si>
    <t>PVN za vađenje materijala iz vodotoka</t>
  </si>
  <si>
    <t>Opća vodna naknada</t>
  </si>
  <si>
    <t>1.</t>
  </si>
  <si>
    <t>2.</t>
  </si>
  <si>
    <t>R. br.</t>
  </si>
  <si>
    <t>Vodne naknade</t>
  </si>
  <si>
    <t>I- PLAN PRIHODA I PRIMITAKA:</t>
  </si>
  <si>
    <t>II - PLAN RASHODA I IZDATAKA:</t>
  </si>
  <si>
    <t>1.1.</t>
  </si>
  <si>
    <t>1.2.</t>
  </si>
  <si>
    <t>Bruto plaće i naknade plaće</t>
  </si>
  <si>
    <t>Naknade troškova zaposlenih</t>
  </si>
  <si>
    <t>Doprinosi poslodavca i ostali doprinosi</t>
  </si>
  <si>
    <t>Izdaci za materijal, sitan inventar i usluge</t>
  </si>
  <si>
    <t>Putni troškovi</t>
  </si>
  <si>
    <t>Izdaci za energiju</t>
  </si>
  <si>
    <t>Izdaci za komunikacije i komunalne usluge</t>
  </si>
  <si>
    <t>Izdaci za usluge prevoza i goriva</t>
  </si>
  <si>
    <t>Unajmljivanje imovine, opreme i nematerijalne imovine</t>
  </si>
  <si>
    <t>Izdaci za tekuće održavanje</t>
  </si>
  <si>
    <t>Izdaci osiguranja, bankovnih usluga i usluga platnog prometa</t>
  </si>
  <si>
    <t>Ugovorene i druge posebne usluge</t>
  </si>
  <si>
    <t>Tekući transferi i drugi tekući rashodi</t>
  </si>
  <si>
    <t>Isplate stipendija</t>
  </si>
  <si>
    <t>ZA 2015. GODINU</t>
  </si>
  <si>
    <t xml:space="preserve">"AGENCIJE ZA VODNO PODRUČJE RIJEKE SAVE" SARAJEVO </t>
  </si>
  <si>
    <t>Stavka plana</t>
  </si>
  <si>
    <t>A.</t>
  </si>
  <si>
    <t>B.</t>
  </si>
  <si>
    <t>A.1.</t>
  </si>
  <si>
    <t>A.2.</t>
  </si>
  <si>
    <t>A.3.</t>
  </si>
  <si>
    <t>A.4.</t>
  </si>
  <si>
    <t>UPRAVLJANJE VODAMA NA VODNOM PODRUČJU RIJEKE SAVE</t>
  </si>
  <si>
    <t>TEKUĆA I INVESTICIONA ULAGANJA U VODNE OBJEKTE</t>
  </si>
  <si>
    <t>IZRADA STRATEŠKO-PLANSKE DOKUMENTACIJE</t>
  </si>
  <si>
    <t>MONITORING VODA</t>
  </si>
  <si>
    <t>INFORMACIONI SISTEM VODA (ISV)</t>
  </si>
  <si>
    <t>IZDAVANJE VODNIH AKATA</t>
  </si>
  <si>
    <t>JAVNOST RADA I PODIZANJE SVIJESTI O VODI</t>
  </si>
  <si>
    <t>PRIKUPLJANJE VODNIH NAKNADA</t>
  </si>
  <si>
    <t>STRUČNE USLUGE NA REALIZACIJI POSLOVA AGENCIJE</t>
  </si>
  <si>
    <t>B.1.</t>
  </si>
  <si>
    <t>B.1.2.</t>
  </si>
  <si>
    <t>ZAŠTITNI VODNI OBJEKTI U VLASNIŠTVU FBiH</t>
  </si>
  <si>
    <t>B.2.</t>
  </si>
  <si>
    <t>PREVENTIVNE AKTIVNOSTI I RADOVI ODBRANE OD POPLAVA NA POVRŠINSKIM VODAMA I KATEGORIJE</t>
  </si>
  <si>
    <t>B.2.1.</t>
  </si>
  <si>
    <t>B.2.2.</t>
  </si>
  <si>
    <t>Izrada projektne dokumentacije</t>
  </si>
  <si>
    <t>Preventivni radovi na odbrani od poplava</t>
  </si>
  <si>
    <t>Kompjuterska oprema</t>
  </si>
  <si>
    <t>Motorna vozila</t>
  </si>
  <si>
    <t xml:space="preserve">Izdaci za kamate  </t>
  </si>
  <si>
    <t>1.3.</t>
  </si>
  <si>
    <t>1.4.</t>
  </si>
  <si>
    <t>1.5.</t>
  </si>
  <si>
    <t>1.6.</t>
  </si>
  <si>
    <t>1.7.</t>
  </si>
  <si>
    <t>1.8.</t>
  </si>
  <si>
    <t>Plaće i naknade troškova zaposlenih</t>
  </si>
  <si>
    <t>Otplata kredita</t>
  </si>
  <si>
    <t>Izdaci za nabavku stalnih sredstava</t>
  </si>
  <si>
    <t>Ukupni rashodi:</t>
  </si>
  <si>
    <t>Tekuća rezerva</t>
  </si>
  <si>
    <t>3.</t>
  </si>
  <si>
    <t>4.</t>
  </si>
  <si>
    <t>5.</t>
  </si>
  <si>
    <t>6.</t>
  </si>
  <si>
    <t>7.</t>
  </si>
  <si>
    <t>8.</t>
  </si>
  <si>
    <t>Ukupno rashodi i izdaci: (1+2+3+4+5+6+7+8):</t>
  </si>
  <si>
    <t xml:space="preserve">                III- ANALITIČKA RAZRADA RASHODA I IZDATAKA ZA 2015. GODINU</t>
  </si>
  <si>
    <t>Neto plate</t>
  </si>
  <si>
    <t>Doprinosi na teret zaposlenih</t>
  </si>
  <si>
    <t>Bruto plate i naknade plate</t>
  </si>
  <si>
    <t>Prevoz na posao i sa posla</t>
  </si>
  <si>
    <t>Naknade troškova smještaja</t>
  </si>
  <si>
    <t>Nakade troškova odvojenog života</t>
  </si>
  <si>
    <t>Nkanada za topli obrok tokom rada</t>
  </si>
  <si>
    <t>Regres za godišnji odmor</t>
  </si>
  <si>
    <t>Otpremnina zbog odlaska u penziju</t>
  </si>
  <si>
    <t xml:space="preserve">Pomoć u slučaju smrti </t>
  </si>
  <si>
    <t>Putni troškovi u zemlji</t>
  </si>
  <si>
    <t>Putni troškovi u inostranstvu</t>
  </si>
  <si>
    <t>Izdaci za gas</t>
  </si>
  <si>
    <t>Izdaci za telefon,telefaks i teleks</t>
  </si>
  <si>
    <t>Izdaci za internet</t>
  </si>
  <si>
    <t>Izdaci za mobilni telefon</t>
  </si>
  <si>
    <t>Poštanske usluge</t>
  </si>
  <si>
    <t>Izdaci za vodu i kanalizaciju</t>
  </si>
  <si>
    <t>Izdaci za usluge odvoza smeća</t>
  </si>
  <si>
    <t>Nabavka materijala i sitnog inventara</t>
  </si>
  <si>
    <t>Nabavka materijala i sitnog  inventara</t>
  </si>
  <si>
    <t>Izdaci za komjuterski materijal</t>
  </si>
  <si>
    <t>Sitan inventar</t>
  </si>
  <si>
    <t>Kancelarijski materijal</t>
  </si>
  <si>
    <t>Auto gume</t>
  </si>
  <si>
    <t>Laboratorijski materijal</t>
  </si>
  <si>
    <t>Materijal za čišćenje</t>
  </si>
  <si>
    <t>Dizel gorivo za prevoz</t>
  </si>
  <si>
    <t>Registracija motornih vozila</t>
  </si>
  <si>
    <t>Unajmljivanje prostora ili zgrada</t>
  </si>
  <si>
    <t>Usluge popravaka i održavanja opreme</t>
  </si>
  <si>
    <t>Usluge popravaka i održavanja  vozila</t>
  </si>
  <si>
    <t xml:space="preserve">Osiguranje vozila </t>
  </si>
  <si>
    <t>Osiguranje zaposlenih-kolektivno životno osiguranje</t>
  </si>
  <si>
    <t>Izdaci platnog prometa</t>
  </si>
  <si>
    <t>Usluge reprezentacije</t>
  </si>
  <si>
    <t>Izdaci za stručne usluge</t>
  </si>
  <si>
    <t>Izdaci za medicinske i laboratorijske usluge</t>
  </si>
  <si>
    <t>Izdaci po osnovu drugih samostalnih djelatnosti i povremenog samostalnog rada</t>
  </si>
  <si>
    <t xml:space="preserve">Plovna vozila </t>
  </si>
  <si>
    <t>PLAN ZA 2015 GODINU</t>
  </si>
  <si>
    <t>IZVORI PRIHODA I PRIMITAKA</t>
  </si>
  <si>
    <t>EKONOMSKI KOD</t>
  </si>
  <si>
    <t>PLAN RASHODA I IZDATAKA</t>
  </si>
  <si>
    <t>PLAN ZA 2015. GODINU</t>
  </si>
  <si>
    <t>NAMJENA USMJERAVANJA TEKUĆIH RASHODA</t>
  </si>
  <si>
    <t>Ostale usluge opravke i održavanja</t>
  </si>
  <si>
    <t>Pomoć u slučaju teže invalidnosti i bolesti</t>
  </si>
  <si>
    <t>Izdaci za električnu energiju</t>
  </si>
  <si>
    <t>Usluge objavljivanja tendera i oglasa</t>
  </si>
  <si>
    <t>A.3.1.</t>
  </si>
  <si>
    <t xml:space="preserve">Održavanje Informacionog sistema voda u Agenciji </t>
  </si>
  <si>
    <t>A.6.1.</t>
  </si>
  <si>
    <t>Izdavanje časopisa "Voda i mi"</t>
  </si>
  <si>
    <t>A.6.2.</t>
  </si>
  <si>
    <t>Obilježavanje Svjetskog dana voda</t>
  </si>
  <si>
    <t>A.6.3.</t>
  </si>
  <si>
    <t>Prezentacija projekata i aktivnosti sektora voda u medijima</t>
  </si>
  <si>
    <t xml:space="preserve">Ostali programi podizanja javne svijesti </t>
  </si>
  <si>
    <t>Konvencija o zaštiti rijeke Dunav</t>
  </si>
  <si>
    <t>Okvirni sporazum o slivu rijeke Save</t>
  </si>
  <si>
    <t>Revizija tehničke dokumentacije</t>
  </si>
  <si>
    <t>Stručni nadzor na realizaciji projekata AVP Sava</t>
  </si>
  <si>
    <t>B.1.1</t>
  </si>
  <si>
    <t>Troškovi pripreme i tekućeg održavanja objekata u vlasništvu FBiH</t>
  </si>
  <si>
    <t>B.1.1.1.</t>
  </si>
  <si>
    <t xml:space="preserve">Tekuće održavanje zaštitnih vodnih objekata na području Srednje Posavine </t>
  </si>
  <si>
    <t>B.1.1.2.</t>
  </si>
  <si>
    <t xml:space="preserve">Tekuće održavanje zaštitnih vodnih objekata na području Odžačke Posavine </t>
  </si>
  <si>
    <t>B.1.1.3.</t>
  </si>
  <si>
    <t>Tekuće održavanje zaštitnog vodnog objekta CS Đurići - Vučilovac na području Brčko distrikta (zajedno sa RS i Brčko distriktom)</t>
  </si>
  <si>
    <t>B.1.1.4.</t>
  </si>
  <si>
    <t>Tehničko osmatranje brana i akumulacija Hazna i Vidara u Gradačcu</t>
  </si>
  <si>
    <t>B.1.1.5.</t>
  </si>
  <si>
    <t>Tehnička zaštita objekata sistema odbrane od poplava</t>
  </si>
  <si>
    <t>B.1.1.6.</t>
  </si>
  <si>
    <t>Ostali troškovi na objektima u vlasništvu FBiH (električna energija, telefon,  i dr..)</t>
  </si>
  <si>
    <t>B.1.1.7.</t>
  </si>
  <si>
    <t>B.1.1.8.</t>
  </si>
  <si>
    <t>Sanacije i aktivnosti na otklanjanju poslijedica od štetnog djelovanja voda na objektima u vlasništvu FBiH (FOP član 7)</t>
  </si>
  <si>
    <t>B.1.1.9.</t>
  </si>
  <si>
    <t>Pripremne mjere i radovi na objektima u vlasništvu FBiH (FOP član 5)</t>
  </si>
  <si>
    <t>Troškovi investicionog održavanja objekata u vlasništvu FBiH</t>
  </si>
  <si>
    <t>Izdaci za nabavku stalnih sredstava-analitika</t>
  </si>
  <si>
    <t xml:space="preserve"> </t>
  </si>
  <si>
    <t>Ostale kancelarijske mašine</t>
  </si>
  <si>
    <t>Jubilarne nagrade,darovi za djecu, praznične nagrade i dr.</t>
  </si>
  <si>
    <t>Usluge za stručnog obrazovanje</t>
  </si>
  <si>
    <t>Izdaci za poreze i doprinose na dohodak od drugih samost.  djelatnosti i povremenog samostalnog rada</t>
  </si>
  <si>
    <t>Ostale usluge i dažbine</t>
  </si>
  <si>
    <t>Isplata stipendija</t>
  </si>
  <si>
    <t>Ostali tekući rashodi - rashodi sektora voda</t>
  </si>
  <si>
    <t>Ostali tekući rashodi-RASHODI SEKTORA VODA</t>
  </si>
  <si>
    <t>614819 - OSTALI TEKUĆI RASHODI-RASHODI SEKTORA VODA</t>
  </si>
  <si>
    <t>OSTALI TEKUĆI RASHODI-RASHODI SEKTORA VODA</t>
  </si>
  <si>
    <t>Aktivnosti na vodnom dobru i javnom vodnom dobru uz vodotoke I kategorije u FBiH</t>
  </si>
  <si>
    <t>A.1.1.</t>
  </si>
  <si>
    <t>A.1.2.</t>
  </si>
  <si>
    <t>Automatski hidrološki monitoring sistem na vodnom području rijeke Save u FBiH</t>
  </si>
  <si>
    <t xml:space="preserve">Dnevno osmatranje vodostaja - osmatrači </t>
  </si>
  <si>
    <t xml:space="preserve">Intervencije po incidentnim zagađenjima </t>
  </si>
  <si>
    <t>Ihtiološka istraživanja sliva rijeke Save u FBiH</t>
  </si>
  <si>
    <t>A.2.1.</t>
  </si>
  <si>
    <t>A.2.3.</t>
  </si>
  <si>
    <t>A.2.4.</t>
  </si>
  <si>
    <t>A.3.2.</t>
  </si>
  <si>
    <t>Glavni projekat sanacije obodnog kanala Bosna-Bukovica</t>
  </si>
  <si>
    <t>Studija opravdanosti nastavka izgradnje CS Vidovice</t>
  </si>
  <si>
    <t>Otkup zemljišta za potrebe rekonstrukcije nasipa u Posavskom kantonu</t>
  </si>
  <si>
    <t>B.1.2.1.</t>
  </si>
  <si>
    <t>B.1.2.2.</t>
  </si>
  <si>
    <t>B.1.2.3.</t>
  </si>
  <si>
    <t>B.1.2.4.</t>
  </si>
  <si>
    <t>B.1.2.5.</t>
  </si>
  <si>
    <t>B.1.2.6.</t>
  </si>
  <si>
    <t>B.1.2.7.</t>
  </si>
  <si>
    <t>B.1.2.8.</t>
  </si>
  <si>
    <t>WBIF - Izrada mapa opasnosti i rizika od poplava</t>
  </si>
  <si>
    <t>Kancelarijski namještaj</t>
  </si>
  <si>
    <t>B.2.1.3.</t>
  </si>
  <si>
    <t>B.2.2.1.</t>
  </si>
  <si>
    <t>Prikupljanje, sistematizacija i unošenje podataka u ISV - Popuna prostorne baze podataka AVP Sava (sliv Vrbasa u FBiH)</t>
  </si>
  <si>
    <t>Ispunjavanje obaveza po EU Direktivi o poplavama</t>
  </si>
  <si>
    <t>Rekonstrukacija dijela bosanskog odbrambenog nasipa na poplavnom području Odžačka Posavina</t>
  </si>
  <si>
    <t>Inovacija projektne dokumentacije za sanaciju zaštitnih vodnih objekata u vlasništvu FBiH</t>
  </si>
  <si>
    <t>Glavni projekat uređenja dijela rijeke Spreče na području općine Doboj Istok</t>
  </si>
  <si>
    <t>B.2.2.2.</t>
  </si>
  <si>
    <t>B.2.2.3.</t>
  </si>
  <si>
    <t>B.2.2.4.</t>
  </si>
  <si>
    <t>B.2.2.5.</t>
  </si>
  <si>
    <t>B.2.2.6.</t>
  </si>
  <si>
    <t>B.2.2.7.</t>
  </si>
  <si>
    <t>B.2.2.8.</t>
  </si>
  <si>
    <t>B.2.2.9.</t>
  </si>
  <si>
    <t>B.2.2.10.</t>
  </si>
  <si>
    <t>B.2.2.11.</t>
  </si>
  <si>
    <t>B.2.2.12.</t>
  </si>
  <si>
    <t>B.2.2.14.</t>
  </si>
  <si>
    <t>B.2.2.15.</t>
  </si>
  <si>
    <t>B.2.2.16.</t>
  </si>
  <si>
    <t>B.2.2.17.</t>
  </si>
  <si>
    <t>B.2.2.18.</t>
  </si>
  <si>
    <t>Izrada elaborate za obezbjeđenje proticajnog profila na vodotocima I kategorije</t>
  </si>
  <si>
    <t>Sporazumi, ugovori, konvencije, međunarodna saradnja i drugi projekti</t>
  </si>
  <si>
    <t>Sanacija Donjeg obodnog kanala (DOK)</t>
  </si>
  <si>
    <t>Glavni projekat uređenja obala i korita rijeke Sanica u naselju Sanica, općina Ključ</t>
  </si>
  <si>
    <t>Sanacija korita rijeke Krivaje u naselju Solun</t>
  </si>
  <si>
    <t>Čišćenje korita rijeke Drine, lokacija od "Mosta žrtava u Srebrenici"  do Baćanskog mosta</t>
  </si>
  <si>
    <t>A.1.3.</t>
  </si>
  <si>
    <t>Glavni projekat "Zaštita naselja Kiseljak od velikih voda rijeke Tinje", općina Srebrenik</t>
  </si>
  <si>
    <t>Glavni projekat "Regulacija korita rijeke Tinje dionica most za Ljenobud- džamija na Bjelavama", općina Srebrenik</t>
  </si>
  <si>
    <t>Glavni projekat "Regulacija rijeke Spreče na potezu od ušća rijeke Sokoluše u rijeku Spreču do mosta za Karanovac", općina Gračanica</t>
  </si>
  <si>
    <t>Glavni projekat "Regulacija rijeke Tinje od Kopića mosta do ušća Faćkinog potoka", općina Srebrenik</t>
  </si>
  <si>
    <t>B.2.1.1.</t>
  </si>
  <si>
    <t>B.2.1.2.</t>
  </si>
  <si>
    <t>B.2.1.4.</t>
  </si>
  <si>
    <t>B.2.1.5.</t>
  </si>
  <si>
    <t>B.2.1.6.</t>
  </si>
  <si>
    <t>B.2.1.7.</t>
  </si>
  <si>
    <t>B.2.1.8.</t>
  </si>
  <si>
    <t>Predviđanje poplava u realnom vremenu na vodnom području rijeke Save u FBiH</t>
  </si>
  <si>
    <t>A.1.4.</t>
  </si>
  <si>
    <t xml:space="preserve">Obezbjeđenje rada internet portala Agencije </t>
  </si>
  <si>
    <t>A.5</t>
  </si>
  <si>
    <t>A.6</t>
  </si>
  <si>
    <t>A.7</t>
  </si>
  <si>
    <t>Obezbjeđenje proticajnog profila korita rijeke Sane od Karića mosta do mosta u Čaplju, općina Sanski Most</t>
  </si>
  <si>
    <t>Hidraulička analiza uspora rijeke Krivaje na dionicu u gradu sa prijedlogom rješenja, općina Olovo</t>
  </si>
  <si>
    <t>Sanacija Gornjeg obodnog kanala (GOK)</t>
  </si>
  <si>
    <t>PLAN ZA 2014. GODINU</t>
  </si>
  <si>
    <t>Ostali neporezni prihodi</t>
  </si>
  <si>
    <t>PREDSJEDNIK</t>
  </si>
  <si>
    <t>UPRAVNOG ODBORA</t>
  </si>
  <si>
    <t>Slavko Stjepić, dipl.inž.arh.</t>
  </si>
  <si>
    <t>PLAN ZA 2014.GODINU</t>
  </si>
  <si>
    <t>B.2.2.13.</t>
  </si>
  <si>
    <t>Realizacija aktivnosti po zahtjevu inspekcijskih organa</t>
  </si>
  <si>
    <t>A.5.1.</t>
  </si>
  <si>
    <t>A.5.2.</t>
  </si>
  <si>
    <t>A.5.3.</t>
  </si>
  <si>
    <t>A.5.4.</t>
  </si>
  <si>
    <t>A.5.5.</t>
  </si>
  <si>
    <t>B.3.</t>
  </si>
  <si>
    <t>Priprema programa radova, elaborata, stručnih mišljenja, podzakonskih akata itd</t>
  </si>
  <si>
    <t>B.3.1.</t>
  </si>
  <si>
    <t>B.3.2.</t>
  </si>
  <si>
    <t>B.3.3.</t>
  </si>
  <si>
    <t xml:space="preserve">                 "AGENCIJA ZA VODNO PODRUČJE RIJEKE SAVE"</t>
  </si>
  <si>
    <t xml:space="preserve">                                         S A R A J E V O</t>
  </si>
  <si>
    <t>MEĐUNARODNA SARADNJA, KONVENCIJE I UGOVORI</t>
  </si>
  <si>
    <t xml:space="preserve">Podvodno snimanje Plivskog jezera </t>
  </si>
  <si>
    <t>B.2.2.19</t>
  </si>
  <si>
    <t>B.2.2.20.</t>
  </si>
  <si>
    <t>B.2.2.21.</t>
  </si>
  <si>
    <t>Uređenje korita rijeke Bosne u Maglaju</t>
  </si>
  <si>
    <t>Uređenje korita rijeke Bosne u Žepću</t>
  </si>
  <si>
    <t>Glavni projekat bosanskog nasipa dionica naselje Neteka - naselje Ada</t>
  </si>
  <si>
    <r>
      <t xml:space="preserve">Uređenje korita  </t>
    </r>
    <r>
      <rPr>
        <sz val="12"/>
        <color theme="1"/>
        <rFont val="Calibri"/>
        <family val="2"/>
        <charset val="238"/>
        <scheme val="minor"/>
      </rPr>
      <t>rijeke Tinje , općina Srebrenik</t>
    </r>
  </si>
  <si>
    <t>2.1.</t>
  </si>
  <si>
    <t>Dividenda od učešća u kapitalu privatnih preduzeća</t>
  </si>
  <si>
    <t>2.2.</t>
  </si>
  <si>
    <t>Primici od domaćeg zaduživanja (kredit)</t>
  </si>
  <si>
    <t>B.2.2.22.</t>
  </si>
  <si>
    <t>Uređenje korita rijeke Usore u općini Doboj Jug</t>
  </si>
  <si>
    <t>A.2.2.</t>
  </si>
  <si>
    <t>A.2.5.</t>
  </si>
  <si>
    <t>Nabavka građevina</t>
  </si>
  <si>
    <t>Uređenje desne obale  rijeke Spreče (regulacija) za I fazu na potezu od ušća rijeke Sokoluše u rijeku Spreču do mosta za Karanovac, općina Gračanica</t>
  </si>
  <si>
    <r>
      <t xml:space="preserve">Uređenje korita  </t>
    </r>
    <r>
      <rPr>
        <sz val="12"/>
        <color theme="1"/>
        <rFont val="Calibri"/>
        <family val="2"/>
        <charset val="238"/>
        <scheme val="minor"/>
      </rPr>
      <t>rijeke Spreče (regulacija) uzvodno od potoka Patkovac, općina Lukavac</t>
    </r>
  </si>
  <si>
    <r>
      <t xml:space="preserve">Uređenje korita  </t>
    </r>
    <r>
      <rPr>
        <sz val="12"/>
        <color theme="1"/>
        <rFont val="Calibri"/>
        <family val="2"/>
        <charset val="238"/>
        <scheme val="minor"/>
      </rPr>
      <t>rijeke Spreče (kamena obaloutvrda) u naselju Samarić, općina Doboj Istok</t>
    </r>
  </si>
  <si>
    <t>Uređenje desne obale rijeke Bosne (potporni betonski zid) nizvodno od ušća Zgošće u Kaknju</t>
  </si>
  <si>
    <t>Uređenje korita rijeke Usore (kamena obaloutvrda)  na lokaciji nizvodno od mosta Lejle Mulalić u Jelahu, općina Tešanj</t>
  </si>
  <si>
    <t>Uređenje rijeke Krivaje (obaloutvrda od betonskih prizmi) nizvodno od kolskog mosta, općina Zavidovići</t>
  </si>
  <si>
    <t>Uređenje korita  rijeke Bosne (kamena obaloutvrda)  uzvodno od "Drvenog mosta" Bilmišće u Zenici</t>
  </si>
  <si>
    <r>
      <t xml:space="preserve">Uređenje korita  </t>
    </r>
    <r>
      <rPr>
        <sz val="12"/>
        <color theme="1"/>
        <rFont val="Calibri"/>
        <family val="2"/>
        <charset val="238"/>
        <scheme val="minor"/>
      </rPr>
      <t>rijeke Bosne (produbljavanje korita) u Nemili, dionica nizvodno od praga</t>
    </r>
  </si>
  <si>
    <t>Uređenje korita rijeke Bosne (kamena obaloutvrda) u naselju Kadarići, općina Ilijaš</t>
  </si>
  <si>
    <t>Zaštita i uređenje desne obale rijeke Une (kamena obaloutvrda)  u gradskoj zoni Bihaća</t>
  </si>
  <si>
    <t>Uređenje lijeve obale rijeke Une (kamena obaloutvrda) u naselju Bužimkići, opština Bosanska Krupa</t>
  </si>
  <si>
    <t>Uređenje rijeke Vrbas (regulacija) u Gornjem Vakufu uzvodno od regulisanog dijela do Mašinskog parka</t>
  </si>
  <si>
    <t>Uređenje desne obale rijeke Vrbas (kamena obaloutvrda) u Jajcu nizvodno od ušća potoka Lučna</t>
  </si>
  <si>
    <t>C.</t>
  </si>
  <si>
    <t>PRENESENI UGOVORENI I DRUGI RADOVI IZ VIŠKA PRIHODA NAD RASHODIMA I NAMJENSKIH SREDSTAVA BUDŽETA FEDERACIJE BiH</t>
  </si>
  <si>
    <t>C.1.</t>
  </si>
  <si>
    <t>C.2.</t>
  </si>
  <si>
    <t>C.3.</t>
  </si>
  <si>
    <t>PRENESENI UGOVORENI RADOVI I USLUGE  IZ 2014. GODINE I DRUGI PROJEKTI KOJI SE FINANSIRAJU IZ VIŠKA PRIHODA NAD RASHODIMA</t>
  </si>
  <si>
    <t>C.1.1.</t>
  </si>
  <si>
    <t>C.1.2.</t>
  </si>
  <si>
    <t>C.1.3.</t>
  </si>
  <si>
    <t>C.1.4.</t>
  </si>
  <si>
    <t>C.1.5.</t>
  </si>
  <si>
    <t>C.1.6.</t>
  </si>
  <si>
    <t>C.1.7</t>
  </si>
  <si>
    <t>C.1.8.</t>
  </si>
  <si>
    <t>C.1.9.</t>
  </si>
  <si>
    <t>C.1.10.</t>
  </si>
  <si>
    <t>C.1.11.</t>
  </si>
  <si>
    <t>C.1.12.</t>
  </si>
  <si>
    <t>C.1.14.</t>
  </si>
  <si>
    <t>C.1.13.</t>
  </si>
  <si>
    <t>Izrada tehničkih podloga FOP-a (A.1.2.)</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</si>
  <si>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</si>
  <si>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</si>
  <si>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</si>
  <si>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</si>
  <si>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</si>
  <si>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</si>
  <si>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</si>
  <si>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</si>
  <si>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</si>
  <si>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</si>
  <si>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</si>
  <si>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</si>
  <si>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</si>
  <si>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</si>
  <si>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</si>
  <si>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</si>
  <si>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</si>
  <si>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</si>
  <si>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</si>
  <si>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</si>
  <si>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</si>
  <si>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</si>
  <si>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</si>
  <si>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</si>
  <si>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</si>
  <si>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</si>
  <si>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</si>
  <si>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</si>
  <si>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</si>
  <si>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</si>
  <si>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</si>
  <si>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</si>
  <si>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</si>
  <si>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</si>
  <si>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</si>
  <si>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</si>
  <si>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</si>
  <si>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</si>
  <si>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</si>
  <si>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</si>
  <si>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</si>
  <si>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</si>
  <si>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</si>
  <si>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</si>
  <si>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</si>
  <si>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</si>
  <si>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</si>
  <si>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</si>
  <si>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</si>
  <si>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</si>
  <si>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</si>
  <si>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</si>
  <si>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</si>
  <si>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</si>
  <si>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</si>
  <si>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</si>
  <si>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</si>
  <si>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</si>
  <si>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</si>
  <si>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</si>
  <si>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</si>
  <si>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</si>
  <si>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</si>
  <si>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</si>
  <si>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NAMJENSKA SREDSTVA FEDERACIJE BiH</t>
  </si>
  <si>
    <t>C.2.1.</t>
  </si>
  <si>
    <t>C.2.2.</t>
  </si>
  <si>
    <t>C.2.3.</t>
  </si>
  <si>
    <t>NAMJENSKA SREDSTVA VLADE FEDERACIJE BiH</t>
  </si>
  <si>
    <t>Nabavka laboratorijske opreme</t>
  </si>
  <si>
    <t>Opremanje informacionog centra voda</t>
  </si>
  <si>
    <t>Nabavka vodomjernih stanica</t>
  </si>
  <si>
    <t>Izrada podloga i hidrauličnih modela sa mapama rizika od poplavana vodotocima I kategorije prema preliminarnoj procijeni (A.1.3.2. i A.4.1.)</t>
  </si>
  <si>
    <t>Hidrometrijska mjerenja za potrebe AVP Sava sa obnovom vodomjernih letvi (A.2.2.1.)</t>
  </si>
  <si>
    <t>Konsultantske usluge u postupku primjene Zakona o Budžetima Federacije BiH (A.9.1.)</t>
  </si>
  <si>
    <t>Revizija Glavnog projekta za podprojekat Vitkovići, Goražde (A.9.2.)</t>
  </si>
  <si>
    <t>Revizija Glavnog projekta za podprojekat u Goraždu nizvodno od centra grada (A.9.2.)</t>
  </si>
  <si>
    <t>Nadzor na izvođenju radova Sanacije obaloutvrde u Begovom Hanu, općina Žepče   (A.9.3.)</t>
  </si>
  <si>
    <t>Nadzor na izvođenju radova na čišćenju korita rijeke Bosne u Žepču   (A.9.3.)</t>
  </si>
  <si>
    <t>Nadzor na izvođenju radova na remontu i sanaciji CS Zorice I i II   (A.9.3.)</t>
  </si>
  <si>
    <t>Nadzor na izvođenju radova Uređenja korita rijeke Spreče u Lukavcu (A.9.3.)</t>
  </si>
  <si>
    <t>Nadzor na izvođenju radova sanacije građevinskog dijela CS Zorice  (A.9.3.)</t>
  </si>
  <si>
    <t>Nadzor na izvođenju radova sanacije građevinskog dijela CS Svilaj  (A.9.3.)</t>
  </si>
  <si>
    <t>Nadzor na izvođenju radova obezbjeđenja proticajnog profila korita rijeke Sane između gradskog mosta M2  i mosta M1, općina Sanski Most (A.9.3.)</t>
  </si>
  <si>
    <t>Nadzor na izvođenju radova Čišćenja korita rijeke Sane u Sanskom Mostu  (A.9.3.)</t>
  </si>
  <si>
    <t>Nadzor na izvođenju radova Uređenja korita rijeke San, lokacija Gornji Dubočani i Mehmedagići, općina Ključ (A.9.3.)</t>
  </si>
  <si>
    <t>Nadzor na izvođenju radova Zaštita obale rijeke Sane, naselje Tomina, općina Sanski Most (A.9.3.)</t>
  </si>
  <si>
    <t>Nadzor na izvođenju radova Čišćenje naplavina na rijeci Bosni kod gradskog mosta u Visokom (A.9.3.)</t>
  </si>
  <si>
    <t>Nadzor na izvođenju radova Uređenja ušća rijeke Krivaje u rijeku Bosnu,  općina Zavidovići (A.9.3.)</t>
  </si>
  <si>
    <t>Nadzor na izvođenju radova Čišćenje naplavina na rijeci Bosni, općina Ilidža (A.9.3.)</t>
  </si>
  <si>
    <t>Nadzor na izvođenju radova Sanacije lijeve obale rijeke Bosne nizvodno od mosta mladih u Kaknju (A.9.3.)</t>
  </si>
  <si>
    <t>Nadzor na izvođenju radova Sanacije regulisane obale rijeke Tinje na više lokaliteta u Srebreniku (A.9.3.)</t>
  </si>
  <si>
    <t>Nadzor na izvođenju radova Regulacije rijeke Bosne,  lokalitet Bilmišće, općina Zenica (A.9.3.)</t>
  </si>
  <si>
    <t>Nadzor na izvođenju radova Uređenja lijeve obale rijeke Bosne, lokalitet od mosta do ušća rijeke Kranjače, općina žepče (A.9.3.)</t>
  </si>
  <si>
    <t>Nadzor na izvođenju radova Uređenja korita rijeke Bosne nizvodno od Nemile, općina Zenica  (A.9.3.)</t>
  </si>
  <si>
    <t>Nadzor na izvođenju radova sanacije građevinskog dijela CS Zorice I (A.9.3.)</t>
  </si>
  <si>
    <t>Video i tehnički nadzor na objektima u vlasništvu Federacije BiH (B.1.1.5.)</t>
  </si>
  <si>
    <t>Remont i sanacija pumpi, elektromotora i trafostanica sa elektrorazvodima na objektima CS Svilaj, CS Zorice I i Zorice II (B.1.1.8.2.)</t>
  </si>
  <si>
    <t>Sanacija klizišta na savskom odbrambenom nasipu u Novom Gradu, općina Odžak (B.1.1.8.3.)</t>
  </si>
  <si>
    <t>Popravka krune nasipa od posljedica poplava u Odžačkoj Posavini (B.1.1.8.4.)</t>
  </si>
  <si>
    <t>Sanacija štete od poplava na zaštitnim vodnim objektima u Posavini (B.1.1.8.12.)</t>
  </si>
  <si>
    <t>Sanacija krova i fasade objekta CS Đurići (B.1.1.8.15.)</t>
  </si>
  <si>
    <t>Sanacija sabirnog bazena CS Tolisa (B.1.1.8.17.)</t>
  </si>
  <si>
    <t>Sanacija pristupnog puta Svilaj – granični prelaz (B.1.1.8.21.)</t>
  </si>
  <si>
    <t>Sanacija građevinskog dijela objekta CS Zorice I i Zorice II (B.1.2.5.)</t>
  </si>
  <si>
    <t>Sanacija građevinskog dijela objekta CS Svilaj (B.1.2.6.)</t>
  </si>
  <si>
    <t>GP uređenja obaloutvrde na rijeci Bosni, lokalitet Kadrići, općina Ilijaš (B.2.1.6.)</t>
  </si>
  <si>
    <t>GP sanacije brane i uređenje obale rijeke Sane u MZ Zgon-Crljeni, općina Bihać (B.2.1.7.)</t>
  </si>
  <si>
    <t>Regulacija rijeke Bosne, lokalitet Bilmišće, općina Zenica (B.2.2.1.)</t>
  </si>
  <si>
    <t>Uređenje korita rijeke Sane, lokaliteti Gornji Dubočani i Mehmedagići, općina Ključ (B.2.2.10)</t>
  </si>
  <si>
    <t>Uređenje lijeve obale rijeke Bosne, lokalitet od mosta do ušća rijeke Kranjače (dužina 150 m), općina Žepče (B.2.2.16.)</t>
  </si>
  <si>
    <t>Uređenje korita rijeke Spreče u Lukavcu od stacionaže 1+200 km (B.2.2.19.)</t>
  </si>
  <si>
    <t>Zaštita obala rijeke Sane, naselje Tomina, općina Sanski Most (B.2.2.22.)</t>
  </si>
  <si>
    <t>Obezbjeđenje proticajnog profila korita rijeke Sane između gradskog mosta M1  i mosta M2, općina Sanski Most (B.2.2.23.)</t>
  </si>
  <si>
    <t>Izrada Glavnog projekta za poprojekat Vitkovići, općina Goražde (C.1.3.)</t>
  </si>
  <si>
    <t>Izrada Glavnog projekta za podprojekat Goražde uzvodno od Bačanskog mosta (C.1.3.)</t>
  </si>
  <si>
    <t>Glavni projekat uređenja lijeve obale rijeke Bosne, lokalitet Ljubinići (E.1.2.29.)</t>
  </si>
  <si>
    <t>Nadzor na izvođenju radova Sanacije obaloutvrde na lijevoj obali rijeke Bosne u Kaknju (E.1.1.31.)</t>
  </si>
  <si>
    <t>Uređenje lijeve obale rijeke Bosne u Vogošći u naselju Svrake, uzvodno od stacionaže 0+090 km (E.1.2.6.)</t>
  </si>
  <si>
    <t>Sanacija lijeve obale rijeke Bosne nizvodno od mosta mladih u Kaknju (E.1.2.8)</t>
  </si>
  <si>
    <t>Uređenje korita rijeke Bosne nizvodno od Nemile, općina Zenica (E.1.2.13.)</t>
  </si>
  <si>
    <t>Čišćenje naplavinana rijeci Bosni kod gradskog mosta u Visokom (E.1.2.20.4.)</t>
  </si>
  <si>
    <t>Čišćenje naplavina na području općine Žepče (E.1.2.20.14.)</t>
  </si>
  <si>
    <t>Čišćenje naplavinana rijeci Krivaji, općina Olovo (E.1.2.20.14.)</t>
  </si>
  <si>
    <t>Sanacija ušća rijeke Gostović,desna obala i kod naselja Omerćak u Zavidovićima (E.1.2.21.2.)</t>
  </si>
  <si>
    <t>Sanacija regulisanih obala rijeke Tinje na više lokaliteta u Srebreniku (E.1.2.21.5.)</t>
  </si>
  <si>
    <t xml:space="preserve">Izrada GP za podprojekat nizvodno od centra grada u Goraždu (F.) </t>
  </si>
  <si>
    <t>Čišćenje naplavina i nanosa po inspekcijskim zahtjevima</t>
  </si>
  <si>
    <t>Uređenje desne obale rijeke Save na lokalitetu Nova Lađa</t>
  </si>
  <si>
    <t>Eksproprijacija zemljišta na lokalitetima rekonstrukcije savskih odbrambenih nasipa</t>
  </si>
  <si>
    <t>Sanacija armirano-betonskog zida na lokalitetu Pauk, općina Domaljevac-Šamac</t>
  </si>
  <si>
    <t>Dodatni troškovi na odbrani od majskih poplava 15.5 – 10.06. 2014. godine</t>
  </si>
  <si>
    <t>Glavni projekat Regulacije rijeke Želejznice nizvodno od mosta na gradskoj zaobilaznici u Otesu do ušća u rijeku Bosnu, dužine cca 1300 m, općina Ilidža</t>
  </si>
  <si>
    <t>Glavni projekat Uređenja korita rijeke Spreče u općini Gračanica, dionica Kraljevo Polje do mosta za  Karanovac</t>
  </si>
  <si>
    <t>Glavni projekat Uređenja korita rijeke Spreče u općini Gračanica, dionica uzvodno od ušća rijeke Sokoluše</t>
  </si>
  <si>
    <t>Izgradnja zaštitnog kamenog zida duž desne obale rijeke Bosne kod ušća Babine rijeka, općina Zenica</t>
  </si>
  <si>
    <t>Čišćenje rijeke Krivaje u naselju Ribnica Do, općina Zavidovići</t>
  </si>
  <si>
    <t>Izgradnja obaloutvrde u industrijskoj zoni Žabljak, općina Usora</t>
  </si>
  <si>
    <t>Čišćenje rijeke Plive na lokalitetu Mlinice, općina Jajce</t>
  </si>
  <si>
    <t>Čišćenje rijeke Vrbas na kritičnim lokacijama u općini Gornji Vakuf</t>
  </si>
  <si>
    <t>Obaloutvrde na rijeci Sani u naselju Gornji Dubočani u dužini od 400 m, općina  Ključ</t>
  </si>
  <si>
    <t>Izgradnja obaloutvrde na lijevoj obali rijeke Drine nizvodno od Koline u općini Foča-Ustikolina</t>
  </si>
  <si>
    <t>Uređenje korita rijeke Spreče u općini Doboj Istok</t>
  </si>
  <si>
    <t>Ostali projekti radovi na vodotocima I kategorije</t>
  </si>
  <si>
    <t>Čišćenje korita rijeke Sane u Sanskom Mostu (B.3.1.)</t>
  </si>
  <si>
    <t>Čišćenje korita rijeke Bosne u Žepču (B.3.2.)</t>
  </si>
  <si>
    <t>Ostali projekti čišćenja vodotoka nakon poplava</t>
  </si>
  <si>
    <r>
      <rPr>
        <b/>
        <sz val="12"/>
        <rFont val="Calibri"/>
        <family val="2"/>
        <charset val="238"/>
        <scheme val="minor"/>
      </rPr>
      <t>3</t>
    </r>
    <r>
      <rPr>
        <sz val="12"/>
        <rFont val="Calibri"/>
        <family val="2"/>
        <charset val="238"/>
        <scheme val="minor"/>
      </rPr>
      <t>.</t>
    </r>
  </si>
  <si>
    <t>Preneseni višak prihoda nad rashodima iz prethodnih godina</t>
  </si>
  <si>
    <t>5.1.</t>
  </si>
  <si>
    <t xml:space="preserve">                                    -</t>
  </si>
  <si>
    <t>Ukupni neporezni prihodi  (1+2):</t>
  </si>
  <si>
    <t>UKUPNI PRIHODI I PRIMICI (1+2+3+4+5):</t>
  </si>
  <si>
    <t>Namjenska sredstva Budžeta Federacije BiH</t>
  </si>
  <si>
    <t>UKUPNO (A+B+C):</t>
  </si>
  <si>
    <t>Primici od dugoročnog zaduživanja</t>
  </si>
  <si>
    <t>SARAJEVO, JUNA 2015. GODINA</t>
  </si>
  <si>
    <t>( sa Odlukom o prenesenim prihodima i ugovorenim radovima)</t>
  </si>
  <si>
    <t>IZMJENE I DOPUNE PLANA ZA 2015.</t>
  </si>
  <si>
    <t>Nadzor na izvođenju radova Uređenja lijeve obale rijeke Bosne u Vogošći u naselju Svrake nizvodno od stacionaže 0+090  (A.9.3.)</t>
  </si>
  <si>
    <t>B.2.2.23</t>
  </si>
  <si>
    <t>B.2.2.24.</t>
  </si>
  <si>
    <t>B.2.2.25</t>
  </si>
  <si>
    <t>B.2.2.26.</t>
  </si>
  <si>
    <t>B.2.2.27.</t>
  </si>
  <si>
    <t>Uređenje korita rijele Spreče nizvodno od ušća Jale, općina Lukavac</t>
  </si>
  <si>
    <t>Uređenje korita rijeke Bosne u Sarajevskom polju, dionica P119-P139, općina Ilidža</t>
  </si>
  <si>
    <t>Uređenje korita rijeke Bosne u Zenici na dionici Bojin Vir</t>
  </si>
  <si>
    <t>Uređenje korita rijeke Bosne u naselju Svrake, dionica uzvodno od stacionaže 0+150, općina Vogošća</t>
  </si>
  <si>
    <t>Uređenje korita rijeke Vrbas u Donjem Vakufu</t>
  </si>
  <si>
    <t>Podrška realizaciji projekta uređenja desne obale rijeke Save na lokalitetu ispusta kanalizacije Šamac ( zajedno sa CRS-om)</t>
  </si>
  <si>
    <t>Uklanjanje naplavina na vodotocima I kategorije u FBiH</t>
  </si>
  <si>
    <t xml:space="preserve">IZMJENE I DOPUNE </t>
  </si>
  <si>
    <t xml:space="preserve">PLANA I FINANSIJSKOG PLANA </t>
  </si>
  <si>
    <t>Uklanjanje naplavina iz korita rijeke Drine, općina Goražde</t>
  </si>
  <si>
    <r>
      <t xml:space="preserve">Realizacija projekta "Uređenje korita  </t>
    </r>
    <r>
      <rPr>
        <sz val="12"/>
        <color theme="1"/>
        <rFont val="Calibri"/>
        <family val="2"/>
        <charset val="238"/>
        <scheme val="minor"/>
      </rPr>
      <t>rijeke Bosne u sarajevskom polju", dionica od P119 – P139, općina Ilidža (rješavanje imovinsko pravnih odnosa)</t>
    </r>
  </si>
  <si>
    <t>B.1.2.9.</t>
  </si>
  <si>
    <t>B.1.2.10.</t>
  </si>
  <si>
    <t>B.2.2.28.</t>
  </si>
  <si>
    <t>B.2.2.29.</t>
  </si>
  <si>
    <t>Čišćenje korita rijeke Krivaje u općini Olovo</t>
  </si>
  <si>
    <t>C.1.79.</t>
  </si>
  <si>
    <t>Sanacija korita rijeke Save na lokaciji mosta, općina Domaljevac-Šamac</t>
  </si>
  <si>
    <t>Hitna intervencija na desnoj obali rijeke Bosne u naselju Mulići, općina Visoko</t>
  </si>
  <si>
    <t>Hidrometrijska mjerenja na vodnom području rijeke Save u FBiH</t>
  </si>
  <si>
    <t>A.2.6.</t>
  </si>
  <si>
    <t>Tehničko unapređenje sistema monitoringa</t>
  </si>
  <si>
    <t>Hidrografsko snimanje rijeka Save i Bosne</t>
  </si>
  <si>
    <t>Nadogradnja i redizajn web GIS aplikacija ISV-a (zajednička nabavka sa AVP Jadransko more)</t>
  </si>
  <si>
    <t>Sanacija pristupnog puta uz savski nasip dionica Svilaj-Kadar, Odžačka Posavina</t>
  </si>
  <si>
    <t>Otkup zemljišta COP Orašje</t>
  </si>
  <si>
    <t>Sanacija oštećenja savskog odbrambenog nasipa u Kopanicama, općina Orašje</t>
  </si>
  <si>
    <t>Sanacija oštećenja nasipa izazvanih radom divljih životinja, Odžačka Posavina</t>
  </si>
  <si>
    <t>B.1.2.11.</t>
  </si>
  <si>
    <t>B.1.2.12.</t>
  </si>
  <si>
    <t>B.1.2.13.</t>
  </si>
  <si>
    <t>B.1.2.14.</t>
  </si>
  <si>
    <t>A.3.3.</t>
  </si>
  <si>
    <t>A.2.7.</t>
  </si>
  <si>
    <t>A.2.8.</t>
  </si>
  <si>
    <t>Učešće u projektu hitnog oporavka od poplava SB- Rekonstrukcija savskog odbrambenog nasipa, lokalitet Prud, Odžačka Posavina</t>
  </si>
  <si>
    <t>Učešće u projektu hitnog oporavka od poplava SB- Rekonstrukcija savskog odbrambenog nasipa, lokalitet Tursinovac, Srednja Posavina</t>
  </si>
  <si>
    <t>IZMJENE I DOPUNE PLANA I FINANSIJSKOG PLANA</t>
  </si>
  <si>
    <t>Na osnovu člana 160. stav 1. Zakona o vodama ("Službene novine Federacije BiH" br. 70/06) i člana 31. stav 2. alineja 2. Statuta "Agencije za vodno područje rijeke Save" Sarajevo, Upravni odbor "Agencije za vodno područje rijeke Save" Sarajevo na 29. sjednici održanoj  28.07.2015. godine, donio je</t>
  </si>
  <si>
    <t>Nabavka ostalih stalnih sredstava (opremanje Informacionog centra voda i dr.)</t>
  </si>
  <si>
    <t>Ostale naknade putnih i drugih  troškova</t>
  </si>
  <si>
    <t>Ostale usluge iz oblasti komunalija</t>
  </si>
  <si>
    <t>Izdaci za obrazovni materijal</t>
  </si>
  <si>
    <t>Ostale stručne usluge</t>
  </si>
  <si>
    <t>Izdaci za kamate</t>
  </si>
  <si>
    <t>IZMJENE I DOPUNE PLANA ZA 2015. GODINU</t>
  </si>
  <si>
    <t>IZMJENE I DOPUNE</t>
  </si>
  <si>
    <t>REDNI    BROJ</t>
  </si>
  <si>
    <t xml:space="preserve">SVEUKUPNO ( 1. do 8.): </t>
  </si>
  <si>
    <t>Provođenje mjera i aktivnosti odbrane od poplava na područjima koja su u nadležnosti Agencije</t>
  </si>
  <si>
    <t>B.1.1.10.</t>
  </si>
  <si>
    <t>Učešće u finansiranju troškova odbrane od poplavana području Posavskog kantona iz 2014. godine po Odluci Vlade Federacije BiH</t>
  </si>
  <si>
    <t>B.2.2.30.</t>
  </si>
  <si>
    <t>B.2.2.31.</t>
  </si>
  <si>
    <t>Čišćenje korita rijeke Sanice u općini Ključ</t>
  </si>
  <si>
    <t>Uređenje lijeve obale rijeke Krivaje, lokalitet Luke-Ćunište u Olovu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</si>
</sst>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13" x14ac:knownFonts="1">
    <font>
      <sz val="11"/>
      <color theme="1"/>
      <name val="Calibri"/>
      <family val="2"/>
      <charset val="238"/>
      <scheme val="minor"/>
    </font>
    <font>
      <b/>
      <sz val="12"/>
      <name val="Calibri"/>
      <family val="2"/>
      <charset val="238"/>
      <scheme val="minor"/>
    </font>
    <font>
      <b/>
      <sz val="14"/>
      <name val="Calibri"/>
      <family val="2"/>
      <charset val="238"/>
      <scheme val="minor"/>
    </font>
    <font>
      <b/>
      <sz val="12"/>
      <color theme="1"/>
      <name val="Calibri"/>
      <family val="2"/>
      <charset val="238"/>
      <scheme val="minor"/>
    </font>
    <font>
      <sz val="12"/>
      <name val="Calibri"/>
      <family val="2"/>
      <charset val="238"/>
      <scheme val="minor"/>
    </font>
    <font>
      <b/>
      <i/>
      <sz val="12"/>
      <name val="Calibri"/>
      <family val="2"/>
      <charset val="238"/>
      <scheme val="minor"/>
    </font>
    <font>
      <sz val="12"/>
      <color rgb="FF000000"/>
      <name val="Calibri"/>
      <family val="2"/>
      <charset val="238"/>
      <scheme val="minor"/>
    </font>
    <font>
      <sz val="12"/>
      <color theme="1"/>
      <name val="Calibri"/>
      <family val="2"/>
      <charset val="238"/>
      <scheme val="minor"/>
    </font>
    <font>
      <b/>
      <sz val="14"/>
      <color theme="1"/>
      <name val="Calibri"/>
      <family val="2"/>
      <charset val="238"/>
      <scheme val="minor"/>
    </font>
    <font>
      <b/>
      <sz val="11"/>
      <color theme="1"/>
      <name val="Calibri"/>
      <family val="2"/>
      <charset val="238"/>
      <scheme val="minor"/>
    </font>
    <font>
      <sz val="12"/>
      <color theme="1"/>
      <name val="Calibri"/>
      <family val="2"/>
      <charset val="238"/>
    </font>
    <font>
      <b/>
      <sz val="12"/>
      <color theme="1"/>
      <name val="Calibri"/>
      <family val="2"/>
      <charset val="238"/>
    </font>
    <font>
      <sz val="12"/>
      <color theme="0"/>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210">
    <xf numFmtId="0" fontId="0" fillId="0" borderId="0" xfId="0"/>
    <xf numFmtId="4" fontId="1" fillId="0" borderId="0" xfId="0" applyNumberFormat="1" applyFont="1" applyAlignment="1">
      <alignment horizontal="right" wrapText="1"/>
    </xf>
    <xf numFmtId="0" fontId="1" fillId="0" borderId="0" xfId="0" applyNumberFormat="1" applyFont="1" applyAlignment="1">
      <alignment horizontal="center" vertical="center" wrapText="1"/>
    </xf>
    <xf numFmtId="0" fontId="3" fillId="0" borderId="0" xfId="0" applyFont="1"/>
    <xf numFmtId="4" fontId="3" fillId="0" borderId="0" xfId="0" applyNumberFormat="1" applyFont="1" applyAlignment="1">
      <alignment horizontal="right"/>
    </xf>
    <xf numFmtId="0" fontId="1" fillId="0" borderId="0" xfId="0" applyNumberFormat="1" applyFont="1" applyAlignment="1">
      <alignment vertical="center" wrapText="1"/>
    </xf>
    <xf numFmtId="0" fontId="4" fillId="0" borderId="0" xfId="0" applyFont="1" applyAlignment="1">
      <alignment wrapText="1"/>
    </xf>
    <xf numFmtId="0" fontId="4" fillId="0" borderId="0" xfId="0" applyFont="1" applyAlignment="1">
      <alignment horizontal="center" vertical="center" wrapText="1"/>
    </xf>
    <xf numFmtId="4" fontId="4" fillId="0" borderId="0" xfId="0" applyNumberFormat="1" applyFont="1" applyAlignment="1">
      <alignment horizontal="center" vertical="center" wrapText="1"/>
    </xf>
    <xf numFmtId="4" fontId="4" fillId="0" borderId="0" xfId="0" applyNumberFormat="1" applyFont="1" applyAlignment="1">
      <alignment horizontal="right" wrapText="1"/>
    </xf>
    <xf numFmtId="0" fontId="1"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 xfId="0" applyNumberFormat="1" applyFont="1" applyBorder="1" applyAlignment="1">
      <alignment horizontal="righ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center" wrapText="1"/>
    </xf>
    <xf numFmtId="0" fontId="4" fillId="0" borderId="0" xfId="0" applyFont="1" applyAlignment="1">
      <alignment horizontal="left" wrapText="1"/>
    </xf>
    <xf numFmtId="0" fontId="4" fillId="0" borderId="0" xfId="0" applyFont="1" applyBorder="1" applyAlignment="1">
      <alignment horizontal="center" wrapText="1"/>
    </xf>
    <xf numFmtId="4" fontId="4" fillId="0" borderId="0" xfId="0" applyNumberFormat="1" applyFont="1" applyAlignment="1">
      <alignment wrapText="1"/>
    </xf>
    <xf numFmtId="0" fontId="4" fillId="0" borderId="0" xfId="0" applyFont="1" applyBorder="1" applyAlignment="1">
      <alignment wrapText="1"/>
    </xf>
    <xf numFmtId="0" fontId="4" fillId="2" borderId="0" xfId="0" applyFont="1" applyFill="1" applyAlignment="1">
      <alignment wrapText="1"/>
    </xf>
    <xf numFmtId="0" fontId="4" fillId="0" borderId="1" xfId="0" applyFont="1" applyBorder="1" applyAlignment="1">
      <alignment wrapText="1"/>
    </xf>
    <xf numFmtId="0" fontId="4" fillId="0" borderId="1" xfId="0" applyFont="1" applyBorder="1" applyAlignment="1">
      <alignment horizontal="right" wrapText="1"/>
    </xf>
    <xf numFmtId="0" fontId="1" fillId="0" borderId="1" xfId="0" applyFont="1" applyBorder="1" applyAlignment="1">
      <alignment wrapText="1"/>
    </xf>
    <xf numFmtId="0" fontId="1" fillId="0" borderId="1" xfId="0" applyFont="1" applyBorder="1" applyAlignment="1">
      <alignment horizontal="left" wrapText="1"/>
    </xf>
    <xf numFmtId="4" fontId="1" fillId="0" borderId="1" xfId="0" applyNumberFormat="1" applyFont="1" applyBorder="1" applyAlignment="1">
      <alignment horizontal="center" wrapText="1"/>
    </xf>
    <xf numFmtId="4" fontId="1" fillId="0" borderId="1" xfId="0" applyNumberFormat="1" applyFont="1" applyBorder="1" applyAlignment="1">
      <alignment horizontal="right" wrapText="1"/>
    </xf>
    <xf numFmtId="0" fontId="4" fillId="0" borderId="5" xfId="0" applyFont="1" applyBorder="1" applyAlignment="1">
      <alignment wrapText="1"/>
    </xf>
    <xf numFmtId="4" fontId="1" fillId="0" borderId="1" xfId="0" applyNumberFormat="1" applyFont="1" applyBorder="1" applyAlignment="1">
      <alignment horizontal="center" vertical="center" wrapText="1"/>
    </xf>
    <xf numFmtId="0" fontId="4" fillId="0" borderId="1" xfId="0" applyFont="1" applyBorder="1" applyAlignment="1">
      <alignment horizontal="right" vertical="center" wrapText="1"/>
    </xf>
    <xf numFmtId="0" fontId="4" fillId="0" borderId="6" xfId="0" applyFont="1" applyFill="1" applyBorder="1" applyAlignment="1">
      <alignment horizontal="left" vertical="center" wrapText="1"/>
    </xf>
    <xf numFmtId="0" fontId="4" fillId="0" borderId="1" xfId="0" applyFont="1" applyBorder="1" applyAlignment="1">
      <alignment horizontal="left" wrapText="1"/>
    </xf>
    <xf numFmtId="0" fontId="4" fillId="3" borderId="0" xfId="0" applyFont="1" applyFill="1" applyAlignment="1">
      <alignment wrapText="1"/>
    </xf>
    <xf numFmtId="0" fontId="4" fillId="0" borderId="1" xfId="0" applyFont="1" applyBorder="1" applyAlignment="1">
      <alignment vertical="center" wrapText="1"/>
    </xf>
    <xf numFmtId="4" fontId="4" fillId="0" borderId="1" xfId="0" applyNumberFormat="1" applyFont="1" applyBorder="1" applyAlignment="1">
      <alignment wrapText="1"/>
    </xf>
    <xf numFmtId="0" fontId="4" fillId="0" borderId="1" xfId="0" applyFont="1" applyBorder="1" applyAlignment="1">
      <alignment horizontal="center" wrapText="1"/>
    </xf>
    <xf numFmtId="3" fontId="4" fillId="0" borderId="0" xfId="0" applyNumberFormat="1" applyFont="1" applyAlignment="1">
      <alignment wrapText="1"/>
    </xf>
    <xf numFmtId="0" fontId="1" fillId="0" borderId="1" xfId="0" applyFont="1" applyBorder="1" applyAlignment="1">
      <alignment horizontal="center" wrapText="1"/>
    </xf>
    <xf numFmtId="0" fontId="4" fillId="0" borderId="1" xfId="0" applyFont="1" applyFill="1" applyBorder="1" applyAlignment="1">
      <alignment wrapText="1"/>
    </xf>
    <xf numFmtId="0" fontId="4" fillId="0" borderId="2" xfId="0" applyFont="1" applyBorder="1" applyAlignment="1">
      <alignment wrapText="1"/>
    </xf>
    <xf numFmtId="4" fontId="7" fillId="0" borderId="1" xfId="0" applyNumberFormat="1" applyFont="1" applyBorder="1" applyAlignment="1">
      <alignment horizontal="right" wrapText="1"/>
    </xf>
    <xf numFmtId="0" fontId="1" fillId="0" borderId="6" xfId="0" applyFont="1" applyBorder="1" applyAlignment="1">
      <alignment horizontal="center" wrapText="1"/>
    </xf>
    <xf numFmtId="4" fontId="4" fillId="0" borderId="0" xfId="0" applyNumberFormat="1" applyFont="1" applyBorder="1" applyAlignment="1">
      <alignment wrapText="1"/>
    </xf>
    <xf numFmtId="4" fontId="4" fillId="0" borderId="0" xfId="0" applyNumberFormat="1" applyFont="1" applyBorder="1" applyAlignment="1">
      <alignment horizontal="right"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0" xfId="0" applyFont="1" applyFill="1" applyAlignment="1">
      <alignment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right" wrapText="1"/>
    </xf>
    <xf numFmtId="4" fontId="1" fillId="0" borderId="1" xfId="0" applyNumberFormat="1" applyFont="1" applyFill="1" applyBorder="1" applyAlignment="1">
      <alignment horizontal="right"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wrapText="1"/>
    </xf>
    <xf numFmtId="0" fontId="4" fillId="0" borderId="2" xfId="0" applyFont="1" applyBorder="1" applyAlignment="1">
      <alignment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4" fillId="0" borderId="2" xfId="0" applyFont="1" applyBorder="1" applyAlignment="1">
      <alignment wrapText="1"/>
    </xf>
    <xf numFmtId="0" fontId="4" fillId="0" borderId="2" xfId="0" applyFont="1" applyBorder="1" applyAlignment="1">
      <alignment horizontal="left" wrapText="1"/>
    </xf>
    <xf numFmtId="0" fontId="4" fillId="0" borderId="2" xfId="0" applyFont="1" applyBorder="1" applyAlignment="1">
      <alignment wrapText="1"/>
    </xf>
    <xf numFmtId="0" fontId="4" fillId="0" borderId="6" xfId="0" applyFont="1" applyBorder="1" applyAlignment="1">
      <alignment horizontal="center" wrapText="1"/>
    </xf>
    <xf numFmtId="0" fontId="4" fillId="0" borderId="11" xfId="0" applyFont="1" applyBorder="1" applyAlignment="1">
      <alignment horizontal="center" wrapText="1"/>
    </xf>
    <xf numFmtId="0" fontId="4" fillId="0" borderId="0" xfId="0" applyFont="1" applyAlignment="1"/>
    <xf numFmtId="0" fontId="4" fillId="0" borderId="0" xfId="0" applyFont="1" applyAlignment="1">
      <alignment horizontal="center" wrapText="1"/>
    </xf>
    <xf numFmtId="0" fontId="12" fillId="0" borderId="0" xfId="0" applyFont="1" applyAlignment="1">
      <alignment wrapText="1"/>
    </xf>
    <xf numFmtId="4" fontId="4" fillId="0" borderId="0" xfId="0" applyNumberFormat="1" applyFont="1" applyAlignment="1">
      <alignment horizontal="right" vertical="center" wrapText="1"/>
    </xf>
    <xf numFmtId="0" fontId="4" fillId="0" borderId="2" xfId="0" applyFont="1" applyBorder="1" applyAlignment="1">
      <alignment wrapText="1"/>
    </xf>
    <xf numFmtId="4" fontId="1" fillId="0" borderId="2" xfId="0" applyNumberFormat="1" applyFont="1" applyBorder="1" applyAlignment="1">
      <alignment horizontal="right" wrapText="1"/>
    </xf>
    <xf numFmtId="4" fontId="4" fillId="0" borderId="2" xfId="0" applyNumberFormat="1" applyFont="1" applyBorder="1" applyAlignment="1">
      <alignment horizontal="right" wrapText="1"/>
    </xf>
    <xf numFmtId="4" fontId="4" fillId="0" borderId="2" xfId="0" applyNumberFormat="1" applyFont="1" applyBorder="1" applyAlignment="1">
      <alignment vertical="center" wrapText="1"/>
    </xf>
    <xf numFmtId="4" fontId="7" fillId="0" borderId="2" xfId="0" applyNumberFormat="1" applyFont="1" applyBorder="1" applyAlignment="1">
      <alignment horizontal="right" wrapText="1"/>
    </xf>
    <xf numFmtId="4" fontId="1" fillId="0" borderId="12" xfId="0" applyNumberFormat="1" applyFont="1" applyBorder="1" applyAlignment="1">
      <alignment horizontal="right" wrapText="1"/>
    </xf>
    <xf numFmtId="4" fontId="7" fillId="0" borderId="2" xfId="0" applyNumberFormat="1" applyFont="1" applyBorder="1"/>
    <xf numFmtId="0" fontId="10" fillId="0" borderId="2" xfId="0" applyFont="1" applyBorder="1" applyAlignment="1">
      <alignment horizontal="right" vertical="center" wrapText="1"/>
    </xf>
    <xf numFmtId="2" fontId="7" fillId="0" borderId="2" xfId="0" applyNumberFormat="1" applyFont="1" applyBorder="1"/>
    <xf numFmtId="4" fontId="10" fillId="0" borderId="2" xfId="0" applyNumberFormat="1" applyFont="1" applyBorder="1" applyAlignment="1">
      <alignment horizontal="right" vertical="center" wrapText="1"/>
    </xf>
    <xf numFmtId="4" fontId="7" fillId="0" borderId="7" xfId="0" applyNumberFormat="1" applyFont="1" applyBorder="1"/>
    <xf numFmtId="2" fontId="4" fillId="0" borderId="9" xfId="0" applyNumberFormat="1" applyFont="1" applyBorder="1" applyAlignment="1">
      <alignment wrapText="1"/>
    </xf>
    <xf numFmtId="4" fontId="4" fillId="0" borderId="2" xfId="0" applyNumberFormat="1" applyFont="1" applyBorder="1" applyAlignment="1">
      <alignment wrapText="1"/>
    </xf>
    <xf numFmtId="2" fontId="4" fillId="2" borderId="2" xfId="0" applyNumberFormat="1" applyFont="1" applyFill="1" applyBorder="1" applyAlignment="1">
      <alignment wrapText="1"/>
    </xf>
    <xf numFmtId="4" fontId="4" fillId="0" borderId="7" xfId="0" applyNumberFormat="1" applyFont="1" applyBorder="1" applyAlignment="1">
      <alignment wrapText="1"/>
    </xf>
    <xf numFmtId="4" fontId="4" fillId="0" borderId="2" xfId="0" applyNumberFormat="1" applyFont="1" applyFill="1" applyBorder="1" applyAlignment="1">
      <alignment horizontal="right" wrapText="1"/>
    </xf>
    <xf numFmtId="3" fontId="4" fillId="0" borderId="1" xfId="0" applyNumberFormat="1" applyFont="1" applyBorder="1" applyAlignment="1">
      <alignment wrapText="1"/>
    </xf>
    <xf numFmtId="4" fontId="7" fillId="0" borderId="1" xfId="0" applyNumberFormat="1" applyFont="1" applyBorder="1" applyAlignment="1">
      <alignment wrapText="1"/>
    </xf>
    <xf numFmtId="4" fontId="3" fillId="0" borderId="1" xfId="0" applyNumberFormat="1" applyFont="1" applyBorder="1" applyAlignment="1">
      <alignment wrapText="1"/>
    </xf>
    <xf numFmtId="0" fontId="4" fillId="0" borderId="2" xfId="0" applyFont="1" applyBorder="1" applyAlignment="1">
      <alignment wrapText="1"/>
    </xf>
    <xf numFmtId="4" fontId="7" fillId="2" borderId="1" xfId="0" applyNumberFormat="1" applyFont="1" applyFill="1" applyBorder="1" applyAlignment="1">
      <alignment wrapText="1"/>
    </xf>
    <xf numFmtId="4" fontId="4" fillId="0" borderId="1" xfId="0" applyNumberFormat="1" applyFont="1" applyBorder="1" applyAlignment="1">
      <alignment vertical="center" wrapText="1"/>
    </xf>
    <xf numFmtId="4" fontId="7" fillId="0" borderId="2" xfId="0" applyNumberFormat="1" applyFont="1" applyBorder="1" applyAlignment="1">
      <alignment wrapText="1"/>
    </xf>
    <xf numFmtId="0" fontId="4" fillId="0" borderId="1" xfId="0" applyFont="1" applyBorder="1" applyAlignment="1">
      <alignment horizontal="left" wrapText="1"/>
    </xf>
    <xf numFmtId="4" fontId="4" fillId="0" borderId="1" xfId="0" applyNumberFormat="1" applyFont="1" applyFill="1" applyBorder="1" applyAlignment="1">
      <alignment wrapText="1"/>
    </xf>
    <xf numFmtId="0" fontId="1" fillId="0" borderId="1" xfId="0" applyFont="1" applyFill="1" applyBorder="1" applyAlignment="1">
      <alignment horizontal="center" wrapText="1"/>
    </xf>
    <xf numFmtId="0" fontId="1" fillId="0" borderId="1" xfId="0" applyFont="1" applyFill="1" applyBorder="1" applyAlignment="1">
      <alignment wrapText="1"/>
    </xf>
    <xf numFmtId="4" fontId="1" fillId="0" borderId="1" xfId="0" applyNumberFormat="1" applyFont="1" applyFill="1" applyBorder="1" applyAlignment="1">
      <alignment horizontal="center" wrapText="1"/>
    </xf>
    <xf numFmtId="4" fontId="1" fillId="0" borderId="1" xfId="0" applyNumberFormat="1" applyFont="1" applyFill="1" applyBorder="1" applyAlignment="1">
      <alignment wrapText="1"/>
    </xf>
    <xf numFmtId="0" fontId="1" fillId="0" borderId="1" xfId="0" applyFont="1" applyFill="1" applyBorder="1" applyAlignment="1">
      <alignment horizontal="left" wrapText="1"/>
    </xf>
    <xf numFmtId="4" fontId="4" fillId="0" borderId="1" xfId="0" applyNumberFormat="1" applyFont="1" applyFill="1" applyBorder="1" applyAlignment="1">
      <alignment horizontal="right" wrapText="1"/>
    </xf>
    <xf numFmtId="0" fontId="5" fillId="0" borderId="1" xfId="0" applyFont="1" applyFill="1" applyBorder="1" applyAlignment="1">
      <alignment wrapText="1"/>
    </xf>
    <xf numFmtId="0" fontId="5" fillId="0" borderId="1" xfId="0" applyFont="1" applyFill="1" applyBorder="1" applyAlignment="1">
      <alignment horizontal="center" vertical="center" wrapText="1"/>
    </xf>
    <xf numFmtId="4" fontId="1" fillId="0" borderId="2" xfId="0" applyNumberFormat="1" applyFont="1" applyFill="1" applyBorder="1" applyAlignment="1">
      <alignment horizontal="right" wrapText="1"/>
    </xf>
    <xf numFmtId="0" fontId="1" fillId="4"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1" fillId="4" borderId="1" xfId="0" applyFont="1" applyFill="1" applyBorder="1" applyAlignment="1">
      <alignment horizontal="center" wrapText="1"/>
    </xf>
    <xf numFmtId="0" fontId="1" fillId="4" borderId="1" xfId="0" applyFont="1" applyFill="1" applyBorder="1" applyAlignment="1">
      <alignment wrapText="1"/>
    </xf>
    <xf numFmtId="4" fontId="1" fillId="4" borderId="1" xfId="0" applyNumberFormat="1" applyFont="1" applyFill="1" applyBorder="1" applyAlignment="1">
      <alignment horizontal="center" wrapText="1"/>
    </xf>
    <xf numFmtId="4" fontId="1" fillId="4" borderId="1" xfId="0" applyNumberFormat="1" applyFont="1" applyFill="1" applyBorder="1" applyAlignment="1">
      <alignment horizontal="right" wrapText="1"/>
    </xf>
    <xf numFmtId="4" fontId="1" fillId="4" borderId="1" xfId="0" applyNumberFormat="1" applyFont="1" applyFill="1" applyBorder="1" applyAlignment="1">
      <alignment wrapText="1"/>
    </xf>
    <xf numFmtId="0" fontId="1" fillId="4" borderId="1" xfId="0" applyFont="1" applyFill="1" applyBorder="1" applyAlignment="1">
      <alignment horizontal="right" wrapText="1"/>
    </xf>
    <xf numFmtId="0" fontId="1" fillId="4" borderId="1" xfId="0" applyFont="1" applyFill="1" applyBorder="1" applyAlignment="1">
      <alignment horizontal="left" vertical="center" wrapText="1"/>
    </xf>
    <xf numFmtId="0" fontId="4" fillId="4" borderId="1" xfId="0" applyFont="1" applyFill="1" applyBorder="1" applyAlignment="1">
      <alignment horizontal="center" wrapText="1"/>
    </xf>
    <xf numFmtId="2" fontId="4" fillId="4" borderId="1" xfId="0" applyNumberFormat="1" applyFont="1" applyFill="1" applyBorder="1" applyAlignment="1">
      <alignment wrapText="1"/>
    </xf>
    <xf numFmtId="0" fontId="4" fillId="4" borderId="1" xfId="0" applyFont="1" applyFill="1" applyBorder="1" applyAlignment="1">
      <alignment wrapText="1"/>
    </xf>
    <xf numFmtId="0" fontId="1" fillId="4" borderId="1" xfId="0" applyFont="1" applyFill="1" applyBorder="1" applyAlignment="1">
      <alignment horizontal="left" wrapText="1"/>
    </xf>
    <xf numFmtId="4" fontId="4" fillId="4" borderId="1" xfId="0" applyNumberFormat="1" applyFont="1" applyFill="1" applyBorder="1" applyAlignment="1">
      <alignment horizontal="center" vertical="center" wrapText="1"/>
    </xf>
    <xf numFmtId="4" fontId="4" fillId="4" borderId="1" xfId="0" applyNumberFormat="1" applyFont="1" applyFill="1" applyBorder="1" applyAlignment="1">
      <alignment horizontal="right" wrapText="1"/>
    </xf>
    <xf numFmtId="4" fontId="4" fillId="4" borderId="1" xfId="0" applyNumberFormat="1" applyFont="1" applyFill="1" applyBorder="1" applyAlignment="1">
      <alignment wrapText="1"/>
    </xf>
    <xf numFmtId="0" fontId="4" fillId="4" borderId="1" xfId="0" applyFont="1" applyFill="1" applyBorder="1" applyAlignment="1">
      <alignment horizontal="center" vertical="center" wrapText="1"/>
    </xf>
    <xf numFmtId="4" fontId="1" fillId="4" borderId="2" xfId="0" applyNumberFormat="1" applyFont="1" applyFill="1" applyBorder="1" applyAlignment="1">
      <alignment horizontal="center" vertical="center" wrapText="1"/>
    </xf>
    <xf numFmtId="4" fontId="1" fillId="4" borderId="2" xfId="0" applyNumberFormat="1" applyFont="1" applyFill="1" applyBorder="1" applyAlignment="1">
      <alignment horizontal="right" wrapText="1"/>
    </xf>
    <xf numFmtId="3" fontId="1" fillId="4" borderId="1" xfId="0" applyNumberFormat="1" applyFont="1" applyFill="1" applyBorder="1" applyAlignment="1">
      <alignment wrapText="1"/>
    </xf>
    <xf numFmtId="4" fontId="3" fillId="4" borderId="1" xfId="0" applyNumberFormat="1" applyFont="1" applyFill="1" applyBorder="1" applyAlignment="1">
      <alignment wrapText="1"/>
    </xf>
    <xf numFmtId="0" fontId="1" fillId="4" borderId="1" xfId="0" applyFont="1" applyFill="1" applyBorder="1" applyAlignment="1">
      <alignment vertical="center" wrapText="1"/>
    </xf>
    <xf numFmtId="4" fontId="1" fillId="4" borderId="2" xfId="0" applyNumberFormat="1" applyFont="1" applyFill="1" applyBorder="1" applyAlignment="1">
      <alignment horizontal="right" vertical="center" wrapText="1"/>
    </xf>
    <xf numFmtId="0" fontId="1" fillId="4" borderId="2" xfId="0" applyFont="1" applyFill="1" applyBorder="1" applyAlignment="1">
      <alignment wrapText="1"/>
    </xf>
    <xf numFmtId="4" fontId="3" fillId="4" borderId="2" xfId="0" applyNumberFormat="1" applyFont="1" applyFill="1" applyBorder="1" applyAlignment="1">
      <alignment horizontal="right" wrapText="1"/>
    </xf>
    <xf numFmtId="4" fontId="3" fillId="4" borderId="1" xfId="0" applyNumberFormat="1" applyFont="1" applyFill="1" applyBorder="1" applyAlignment="1">
      <alignment horizontal="right" wrapText="1"/>
    </xf>
    <xf numFmtId="4" fontId="1" fillId="4" borderId="2" xfId="0" applyNumberFormat="1" applyFont="1" applyFill="1" applyBorder="1" applyAlignment="1">
      <alignment wrapText="1"/>
    </xf>
    <xf numFmtId="4" fontId="11" fillId="4" borderId="2" xfId="0" applyNumberFormat="1" applyFont="1" applyFill="1" applyBorder="1" applyAlignment="1">
      <alignment horizontal="right" vertical="center" wrapText="1"/>
    </xf>
    <xf numFmtId="4" fontId="11" fillId="4" borderId="1" xfId="0" applyNumberFormat="1" applyFont="1" applyFill="1" applyBorder="1" applyAlignment="1">
      <alignment horizontal="right" vertical="center" wrapText="1"/>
    </xf>
    <xf numFmtId="0" fontId="1" fillId="4" borderId="2" xfId="0" applyFont="1" applyFill="1" applyBorder="1" applyAlignment="1">
      <alignment horizontal="center" wrapText="1"/>
    </xf>
    <xf numFmtId="4" fontId="11" fillId="4" borderId="9" xfId="0" applyNumberFormat="1" applyFont="1" applyFill="1" applyBorder="1" applyAlignment="1">
      <alignment horizontal="right" vertical="center" wrapText="1"/>
    </xf>
    <xf numFmtId="4" fontId="1" fillId="4" borderId="9" xfId="0" applyNumberFormat="1" applyFont="1" applyFill="1" applyBorder="1" applyAlignment="1">
      <alignment horizontal="right" wrapText="1"/>
    </xf>
    <xf numFmtId="4" fontId="4" fillId="2" borderId="2" xfId="0" applyNumberFormat="1" applyFont="1" applyFill="1" applyBorder="1" applyAlignment="1">
      <alignment horizontal="right" wrapText="1"/>
    </xf>
    <xf numFmtId="4" fontId="4" fillId="2" borderId="1" xfId="0" applyNumberFormat="1" applyFont="1" applyFill="1" applyBorder="1" applyAlignment="1">
      <alignment horizontal="right" wrapText="1"/>
    </xf>
    <xf numFmtId="4" fontId="4" fillId="2" borderId="1" xfId="0" applyNumberFormat="1" applyFont="1" applyFill="1" applyBorder="1" applyAlignment="1">
      <alignment wrapText="1"/>
    </xf>
    <xf numFmtId="0" fontId="4" fillId="5" borderId="1" xfId="0" applyFont="1" applyFill="1" applyBorder="1" applyAlignment="1">
      <alignment horizontal="center" wrapText="1"/>
    </xf>
    <xf numFmtId="0" fontId="4" fillId="5" borderId="1" xfId="0" applyFont="1" applyFill="1" applyBorder="1" applyAlignment="1">
      <alignment wrapText="1"/>
    </xf>
    <xf numFmtId="0" fontId="1" fillId="5" borderId="1" xfId="0" applyFont="1" applyFill="1" applyBorder="1" applyAlignment="1">
      <alignment wrapText="1"/>
    </xf>
    <xf numFmtId="4" fontId="1" fillId="5" borderId="1" xfId="0" applyNumberFormat="1" applyFont="1" applyFill="1" applyBorder="1" applyAlignment="1">
      <alignment horizontal="center" wrapText="1"/>
    </xf>
    <xf numFmtId="4" fontId="1" fillId="5" borderId="1" xfId="0" applyNumberFormat="1" applyFont="1" applyFill="1" applyBorder="1" applyAlignment="1">
      <alignment horizontal="right" wrapText="1"/>
    </xf>
    <xf numFmtId="4" fontId="1" fillId="5" borderId="1" xfId="0" applyNumberFormat="1" applyFont="1" applyFill="1" applyBorder="1" applyAlignment="1">
      <alignment wrapText="1"/>
    </xf>
    <xf numFmtId="0" fontId="4" fillId="0" borderId="2" xfId="0" applyFont="1" applyBorder="1" applyAlignment="1">
      <alignment wrapText="1"/>
    </xf>
    <xf numFmtId="0" fontId="4" fillId="0" borderId="1" xfId="0" applyFont="1" applyBorder="1" applyAlignment="1">
      <alignment horizontal="left" wrapText="1"/>
    </xf>
    <xf numFmtId="0" fontId="4" fillId="0" borderId="2" xfId="0" applyFont="1" applyBorder="1" applyAlignment="1">
      <alignment wrapText="1"/>
    </xf>
    <xf numFmtId="0" fontId="0" fillId="0" borderId="4" xfId="0"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7" fillId="0" borderId="2" xfId="0" applyFont="1" applyBorder="1" applyAlignment="1">
      <alignment horizontal="left" vertical="top" wrapText="1"/>
    </xf>
    <xf numFmtId="0" fontId="0" fillId="0" borderId="4" xfId="0" applyBorder="1" applyAlignment="1">
      <alignment horizontal="left" vertical="top" wrapText="1"/>
    </xf>
    <xf numFmtId="0" fontId="7"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3" xfId="0" applyBorder="1" applyAlignment="1">
      <alignment wrapText="1"/>
    </xf>
    <xf numFmtId="0" fontId="1" fillId="4" borderId="2" xfId="0" applyFont="1" applyFill="1" applyBorder="1" applyAlignment="1">
      <alignment horizontal="left" wrapText="1"/>
    </xf>
    <xf numFmtId="0" fontId="1" fillId="4" borderId="4" xfId="0" applyFont="1" applyFill="1" applyBorder="1" applyAlignment="1">
      <alignment horizontal="left" wrapText="1"/>
    </xf>
    <xf numFmtId="0" fontId="4" fillId="0" borderId="4" xfId="0" applyFont="1" applyBorder="1" applyAlignment="1">
      <alignment horizontal="left" wrapText="1"/>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1" fillId="0" borderId="2" xfId="0" applyFont="1" applyBorder="1" applyAlignment="1">
      <alignment horizontal="left" wrapText="1"/>
    </xf>
    <xf numFmtId="0" fontId="1" fillId="0" borderId="4" xfId="0" applyFont="1" applyBorder="1" applyAlignment="1">
      <alignment horizontal="left" wrapText="1"/>
    </xf>
    <xf numFmtId="0" fontId="1" fillId="4" borderId="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2" xfId="0" applyFont="1" applyFill="1" applyBorder="1" applyAlignment="1">
      <alignment wrapText="1"/>
    </xf>
    <xf numFmtId="0" fontId="1" fillId="4" borderId="4" xfId="0" applyFont="1" applyFill="1" applyBorder="1" applyAlignment="1">
      <alignment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4" fillId="0" borderId="0" xfId="0" applyFont="1" applyAlignment="1">
      <alignment horizontal="center" vertical="center" wrapText="1"/>
    </xf>
    <xf numFmtId="0" fontId="4" fillId="0" borderId="4" xfId="0" applyFont="1" applyBorder="1" applyAlignment="1">
      <alignment wrapText="1"/>
    </xf>
    <xf numFmtId="0" fontId="7" fillId="0" borderId="4" xfId="0" applyFont="1" applyBorder="1" applyAlignment="1">
      <alignment vertical="top" wrapText="1"/>
    </xf>
    <xf numFmtId="0" fontId="4" fillId="0" borderId="2" xfId="0" applyFont="1" applyFill="1" applyBorder="1" applyAlignment="1">
      <alignment horizontal="left" vertical="center" wrapText="1"/>
    </xf>
    <xf numFmtId="0" fontId="0" fillId="0" borderId="4" xfId="0" applyFont="1" applyBorder="1" applyAlignment="1">
      <alignment horizontal="left" vertical="center" wrapText="1"/>
    </xf>
    <xf numFmtId="0" fontId="3" fillId="4" borderId="2" xfId="0" applyFont="1" applyFill="1" applyBorder="1" applyAlignment="1">
      <alignment vertical="top" wrapText="1"/>
    </xf>
    <xf numFmtId="0" fontId="3" fillId="4" borderId="4" xfId="0" applyFont="1" applyFill="1" applyBorder="1" applyAlignment="1">
      <alignment vertical="top" wrapText="1"/>
    </xf>
    <xf numFmtId="0" fontId="1" fillId="4" borderId="3" xfId="0" applyFont="1" applyFill="1" applyBorder="1" applyAlignment="1">
      <alignment wrapText="1"/>
    </xf>
    <xf numFmtId="0" fontId="6" fillId="0" borderId="2" xfId="0" applyFont="1" applyBorder="1" applyAlignment="1">
      <alignment vertical="top" wrapText="1"/>
    </xf>
    <xf numFmtId="0" fontId="6" fillId="0" borderId="4" xfId="0" applyFont="1" applyBorder="1" applyAlignment="1">
      <alignment vertical="top" wrapText="1"/>
    </xf>
    <xf numFmtId="0" fontId="7" fillId="0" borderId="4" xfId="0" applyFont="1" applyBorder="1" applyAlignment="1">
      <alignment horizontal="left" vertical="top" wrapText="1"/>
    </xf>
    <xf numFmtId="0" fontId="4" fillId="0" borderId="1" xfId="0" applyFont="1" applyBorder="1" applyAlignment="1">
      <alignment horizontal="left"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1" fillId="0" borderId="2" xfId="0" applyFont="1" applyBorder="1" applyAlignment="1">
      <alignment wrapText="1"/>
    </xf>
    <xf numFmtId="0" fontId="1" fillId="0" borderId="4" xfId="0" applyFont="1" applyBorder="1" applyAlignment="1">
      <alignment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2" fontId="1" fillId="5" borderId="2" xfId="0" applyNumberFormat="1" applyFont="1" applyFill="1" applyBorder="1" applyAlignment="1">
      <alignment wrapText="1"/>
    </xf>
    <xf numFmtId="2" fontId="9" fillId="5" borderId="4" xfId="0" applyNumberFormat="1" applyFont="1" applyFill="1" applyBorder="1" applyAlignment="1">
      <alignment wrapText="1"/>
    </xf>
    <xf numFmtId="0" fontId="3"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3"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10" fillId="0" borderId="1" xfId="0" applyFont="1" applyBorder="1" applyAlignment="1">
      <alignment vertical="center" wrapText="1"/>
    </xf>
    <xf numFmtId="0" fontId="7" fillId="0" borderId="1" xfId="0" applyFont="1" applyBorder="1" applyAlignment="1">
      <alignment vertical="center" wrapText="1"/>
    </xf>
    <xf numFmtId="0" fontId="7" fillId="0" borderId="9" xfId="0" applyFont="1" applyBorder="1" applyAlignment="1">
      <alignment vertical="top" wrapText="1"/>
    </xf>
    <xf numFmtId="0" fontId="0" fillId="0" borderId="10" xfId="0" applyBorder="1" applyAlignment="1">
      <alignment vertical="top" wrapText="1"/>
    </xf>
    <xf numFmtId="0" fontId="0" fillId="4" borderId="4" xfId="0" applyFill="1" applyBorder="1" applyAlignment="1">
      <alignment wrapText="1"/>
    </xf>
    <xf numFmtId="0" fontId="9" fillId="4" borderId="4" xfId="0" applyFont="1" applyFill="1" applyBorder="1" applyAlignment="1">
      <alignment wrapText="1"/>
    </xf>
    <xf numFmtId="0" fontId="4" fillId="0" borderId="2" xfId="0" applyFont="1" applyBorder="1" applyAlignment="1"/>
    <xf numFmtId="0" fontId="0" fillId="0" borderId="4" xfId="0" applyBorder="1" applyAlignment="1"/>
    <xf numFmtId="0" fontId="1" fillId="0" borderId="0" xfId="0" applyNumberFormat="1" applyFont="1" applyAlignment="1">
      <alignment horizontal="center" wrapText="1"/>
    </xf>
    <xf numFmtId="0" fontId="1" fillId="0" borderId="0" xfId="0" applyNumberFormat="1" applyFont="1" applyAlignment="1">
      <alignment horizontal="left" wrapText="1"/>
    </xf>
    <xf numFmtId="0" fontId="2" fillId="0" borderId="0" xfId="0" applyNumberFormat="1" applyFont="1" applyAlignment="1">
      <alignment horizontal="center" wrapText="1"/>
    </xf>
    <xf numFmtId="0" fontId="1" fillId="0" borderId="0" xfId="0" applyNumberFormat="1" applyFont="1" applyAlignment="1">
      <alignment horizontal="center" vertical="center" wrapText="1"/>
    </xf>
    <xf numFmtId="0" fontId="0" fillId="0" borderId="0" xfId="0" applyAlignment="1">
      <alignment horizontal="center"/>
    </xf>
    <xf numFmtId="0"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133350</xdr:rowOff>
    </xdr:from>
    <xdr:to>
      <xdr:col>2</xdr:col>
      <xdr:colOff>276225</xdr:colOff>
      <xdr:row>3</xdr:row>
      <xdr:rowOff>199604</xdr:rowOff>
    </xdr:to>
    <xdr:pic>
      <xdr:nvPicPr>
        <xdr:cNvPr id="2" name="Picture 2" descr="logo_JP_Sarajevo_1"/>
        <xdr:cNvPicPr>
          <a:picLocks noChangeAspect="1" noChangeArrowheads="1"/>
        </xdr:cNvPicPr>
      </xdr:nvPicPr>
      <xdr:blipFill>
        <a:blip xmlns:r="http://schemas.openxmlformats.org/officeDocument/2006/relationships" r:embed="rId1"/>
        <a:srcRect/>
        <a:stretch>
          <a:fillRect/>
        </a:stretch>
      </xdr:blipFill>
      <xdr:spPr bwMode="auto">
        <a:xfrm>
          <a:off x="76200" y="133350"/>
          <a:ext cx="676275" cy="66632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5"/>
  <sheetViews>
    <sheetView tabSelected="1" topLeftCell="A320" workbookViewId="0">
      <selection activeCell="H53" sqref="H53"/>
    </sheetView>
  </sheetViews>
  <sheetFormatPr defaultRowHeight="15.75" x14ac:dyDescent="0.25"/>
  <cols>
    <col min="1" max="1" width="9.85546875" style="6" customWidth="1"/>
    <col min="2" max="2" width="13.7109375" style="6" customWidth="1"/>
    <col min="3" max="3" width="47.28515625" style="6" customWidth="1"/>
    <col min="4" max="4" width="17" style="18" customWidth="1"/>
    <col min="5" max="5" width="15.42578125" style="9" customWidth="1"/>
    <col min="6" max="6" width="16.140625" style="6" customWidth="1"/>
    <col min="7" max="7" width="14.28515625" style="6" bestFit="1" customWidth="1"/>
    <col min="8" max="16384" width="9.140625" style="6"/>
  </cols>
  <sheetData>
    <row r="1" spans="1:6" ht="15" customHeight="1" x14ac:dyDescent="0.25">
      <c r="A1" s="171" t="s">
        <v>523</v>
      </c>
      <c r="B1" s="171"/>
      <c r="C1" s="171"/>
      <c r="D1" s="171"/>
      <c r="E1" s="171"/>
      <c r="F1" s="171"/>
    </row>
    <row r="2" spans="1:6" x14ac:dyDescent="0.25">
      <c r="A2" s="171"/>
      <c r="B2" s="171"/>
      <c r="C2" s="171"/>
      <c r="D2" s="171"/>
      <c r="E2" s="171"/>
      <c r="F2" s="171"/>
    </row>
    <row r="3" spans="1:6" ht="15.75" customHeight="1" x14ac:dyDescent="0.25">
      <c r="A3" s="171"/>
      <c r="B3" s="171"/>
      <c r="C3" s="171"/>
      <c r="D3" s="171"/>
      <c r="E3" s="171"/>
      <c r="F3" s="171"/>
    </row>
    <row r="5" spans="1:6" ht="15" customHeight="1" x14ac:dyDescent="0.25">
      <c r="A5" s="167" t="s">
        <v>522</v>
      </c>
      <c r="B5" s="167"/>
      <c r="C5" s="167"/>
      <c r="D5" s="167"/>
      <c r="E5" s="167"/>
    </row>
    <row r="6" spans="1:6" ht="15" customHeight="1" x14ac:dyDescent="0.25">
      <c r="A6" s="167" t="s">
        <v>31</v>
      </c>
      <c r="B6" s="167"/>
      <c r="C6" s="167"/>
      <c r="D6" s="167"/>
      <c r="E6" s="167"/>
    </row>
    <row r="7" spans="1:6" ht="15" customHeight="1" x14ac:dyDescent="0.25">
      <c r="A7" s="167" t="s">
        <v>30</v>
      </c>
      <c r="B7" s="167"/>
      <c r="C7" s="167"/>
      <c r="D7" s="167"/>
      <c r="E7" s="167"/>
    </row>
    <row r="8" spans="1:6" x14ac:dyDescent="0.25">
      <c r="A8" s="7"/>
      <c r="B8" s="7"/>
      <c r="C8" s="7"/>
      <c r="D8" s="8"/>
    </row>
    <row r="9" spans="1:6" ht="15" customHeight="1" x14ac:dyDescent="0.25">
      <c r="B9" s="168" t="s">
        <v>12</v>
      </c>
      <c r="C9" s="168"/>
      <c r="D9" s="168"/>
      <c r="E9" s="168"/>
    </row>
    <row r="11" spans="1:6" ht="45" customHeight="1" x14ac:dyDescent="0.25">
      <c r="A11" s="98" t="s">
        <v>10</v>
      </c>
      <c r="B11" s="98" t="s">
        <v>121</v>
      </c>
      <c r="C11" s="98" t="s">
        <v>120</v>
      </c>
      <c r="D11" s="99" t="s">
        <v>248</v>
      </c>
      <c r="E11" s="99" t="s">
        <v>119</v>
      </c>
      <c r="F11" s="100" t="s">
        <v>478</v>
      </c>
    </row>
    <row r="12" spans="1:6" ht="27" customHeight="1" x14ac:dyDescent="0.25">
      <c r="A12" s="98" t="s">
        <v>8</v>
      </c>
      <c r="B12" s="101">
        <v>722520</v>
      </c>
      <c r="C12" s="102" t="s">
        <v>11</v>
      </c>
      <c r="D12" s="103">
        <f>D13+D14+D15+D16+D17+D18+D19+D20</f>
        <v>13125000</v>
      </c>
      <c r="E12" s="104">
        <f>E13+E14+E15+E16+E17+E18+E19+E20</f>
        <v>13420000</v>
      </c>
      <c r="F12" s="105">
        <f>F13+F14+F15+F16+F17+F18+F19+F20</f>
        <v>13360000</v>
      </c>
    </row>
    <row r="13" spans="1:6" ht="51" customHeight="1" x14ac:dyDescent="0.25">
      <c r="A13" s="13" t="s">
        <v>14</v>
      </c>
      <c r="B13" s="13">
        <v>722521</v>
      </c>
      <c r="C13" s="14" t="s">
        <v>0</v>
      </c>
      <c r="D13" s="15">
        <v>3700000</v>
      </c>
      <c r="E13" s="12">
        <v>3700000</v>
      </c>
      <c r="F13" s="34">
        <v>3750000</v>
      </c>
    </row>
    <row r="14" spans="1:6" ht="55.5" customHeight="1" x14ac:dyDescent="0.25">
      <c r="A14" s="13" t="s">
        <v>15</v>
      </c>
      <c r="B14" s="13">
        <v>722522</v>
      </c>
      <c r="C14" s="14" t="s">
        <v>1</v>
      </c>
      <c r="D14" s="15">
        <v>2400000</v>
      </c>
      <c r="E14" s="12">
        <v>2450000</v>
      </c>
      <c r="F14" s="34">
        <v>2500000</v>
      </c>
    </row>
    <row r="15" spans="1:6" ht="34.5" customHeight="1" x14ac:dyDescent="0.25">
      <c r="A15" s="13" t="s">
        <v>60</v>
      </c>
      <c r="B15" s="13">
        <v>722523</v>
      </c>
      <c r="C15" s="14" t="s">
        <v>2</v>
      </c>
      <c r="D15" s="15">
        <v>700000</v>
      </c>
      <c r="E15" s="12">
        <v>750000</v>
      </c>
      <c r="F15" s="34">
        <v>700000</v>
      </c>
    </row>
    <row r="16" spans="1:6" ht="54.75" customHeight="1" x14ac:dyDescent="0.25">
      <c r="A16" s="13" t="s">
        <v>61</v>
      </c>
      <c r="B16" s="13">
        <v>722524</v>
      </c>
      <c r="C16" s="14" t="s">
        <v>3</v>
      </c>
      <c r="D16" s="15">
        <v>100000</v>
      </c>
      <c r="E16" s="12">
        <v>100000</v>
      </c>
      <c r="F16" s="34">
        <v>100000</v>
      </c>
    </row>
    <row r="17" spans="1:8" ht="48.75" customHeight="1" x14ac:dyDescent="0.25">
      <c r="A17" s="13" t="s">
        <v>62</v>
      </c>
      <c r="B17" s="13">
        <v>722525</v>
      </c>
      <c r="C17" s="14" t="s">
        <v>4</v>
      </c>
      <c r="D17" s="15">
        <v>1000000</v>
      </c>
      <c r="E17" s="12">
        <v>1000000</v>
      </c>
      <c r="F17" s="34">
        <v>950000</v>
      </c>
    </row>
    <row r="18" spans="1:8" ht="37.5" customHeight="1" x14ac:dyDescent="0.25">
      <c r="A18" s="13" t="s">
        <v>63</v>
      </c>
      <c r="B18" s="13">
        <v>722526</v>
      </c>
      <c r="C18" s="14" t="s">
        <v>5</v>
      </c>
      <c r="D18" s="15">
        <v>220000</v>
      </c>
      <c r="E18" s="12">
        <v>220000</v>
      </c>
      <c r="F18" s="34">
        <v>220000</v>
      </c>
    </row>
    <row r="19" spans="1:8" ht="25.5" customHeight="1" x14ac:dyDescent="0.25">
      <c r="A19" s="13" t="s">
        <v>64</v>
      </c>
      <c r="B19" s="13">
        <v>722527</v>
      </c>
      <c r="C19" s="14" t="s">
        <v>6</v>
      </c>
      <c r="D19" s="15">
        <v>5000</v>
      </c>
      <c r="E19" s="12">
        <v>100000</v>
      </c>
      <c r="F19" s="34">
        <v>40000</v>
      </c>
    </row>
    <row r="20" spans="1:8" ht="24.75" customHeight="1" x14ac:dyDescent="0.25">
      <c r="A20" s="13" t="s">
        <v>65</v>
      </c>
      <c r="B20" s="13">
        <v>722529</v>
      </c>
      <c r="C20" s="14" t="s">
        <v>7</v>
      </c>
      <c r="D20" s="15">
        <v>5000000</v>
      </c>
      <c r="E20" s="12">
        <v>5100000</v>
      </c>
      <c r="F20" s="34">
        <v>5100000</v>
      </c>
    </row>
    <row r="21" spans="1:8" ht="24.75" customHeight="1" x14ac:dyDescent="0.25">
      <c r="A21" s="98" t="s">
        <v>9</v>
      </c>
      <c r="B21" s="106"/>
      <c r="C21" s="107" t="s">
        <v>249</v>
      </c>
      <c r="D21" s="103">
        <f>D22+D23</f>
        <v>375000</v>
      </c>
      <c r="E21" s="104">
        <f>E22+E23</f>
        <v>2130000</v>
      </c>
      <c r="F21" s="104">
        <f>F22+F23</f>
        <v>2190000</v>
      </c>
    </row>
    <row r="22" spans="1:8" ht="31.5" customHeight="1" x14ac:dyDescent="0.25">
      <c r="A22" s="44" t="s">
        <v>277</v>
      </c>
      <c r="B22" s="45">
        <v>721351</v>
      </c>
      <c r="C22" s="50" t="s">
        <v>278</v>
      </c>
      <c r="D22" s="46"/>
      <c r="E22" s="49">
        <v>2000000</v>
      </c>
      <c r="F22" s="12">
        <v>2158000</v>
      </c>
    </row>
    <row r="23" spans="1:8" ht="24.75" customHeight="1" x14ac:dyDescent="0.25">
      <c r="A23" s="47" t="s">
        <v>279</v>
      </c>
      <c r="B23" s="48"/>
      <c r="C23" s="50" t="s">
        <v>249</v>
      </c>
      <c r="D23" s="51">
        <v>375000</v>
      </c>
      <c r="E23" s="49">
        <v>130000</v>
      </c>
      <c r="F23" s="34">
        <v>32000</v>
      </c>
    </row>
    <row r="24" spans="1:8" ht="21.75" customHeight="1" x14ac:dyDescent="0.25">
      <c r="A24" s="45"/>
      <c r="B24" s="89">
        <v>722000</v>
      </c>
      <c r="C24" s="90" t="s">
        <v>471</v>
      </c>
      <c r="D24" s="91">
        <f>D12+D21</f>
        <v>13500000</v>
      </c>
      <c r="E24" s="49">
        <f>E12+E21</f>
        <v>15550000</v>
      </c>
      <c r="F24" s="92">
        <f>F12+F21</f>
        <v>15550000</v>
      </c>
    </row>
    <row r="25" spans="1:8" ht="37.5" customHeight="1" x14ac:dyDescent="0.25">
      <c r="A25" s="108" t="s">
        <v>467</v>
      </c>
      <c r="B25" s="101">
        <v>591000</v>
      </c>
      <c r="C25" s="102" t="s">
        <v>468</v>
      </c>
      <c r="D25" s="103">
        <v>3967426.03</v>
      </c>
      <c r="E25" s="104">
        <v>4066462.21</v>
      </c>
      <c r="F25" s="105">
        <v>4066462.21</v>
      </c>
    </row>
    <row r="26" spans="1:8" ht="37.5" customHeight="1" x14ac:dyDescent="0.25">
      <c r="A26" s="101" t="s">
        <v>72</v>
      </c>
      <c r="B26" s="108"/>
      <c r="C26" s="102" t="s">
        <v>473</v>
      </c>
      <c r="D26" s="103">
        <v>716885.65</v>
      </c>
      <c r="E26" s="104">
        <v>227802.45</v>
      </c>
      <c r="F26" s="104">
        <v>227802.45</v>
      </c>
    </row>
    <row r="27" spans="1:8" ht="24" customHeight="1" x14ac:dyDescent="0.25">
      <c r="A27" s="101" t="s">
        <v>73</v>
      </c>
      <c r="B27" s="101">
        <v>814000</v>
      </c>
      <c r="C27" s="102" t="s">
        <v>475</v>
      </c>
      <c r="D27" s="103"/>
      <c r="E27" s="104">
        <f>E28</f>
        <v>3400000</v>
      </c>
      <c r="F27" s="109">
        <f>F28</f>
        <v>3400000</v>
      </c>
    </row>
    <row r="28" spans="1:8" ht="24" customHeight="1" x14ac:dyDescent="0.25">
      <c r="A28" s="35" t="s">
        <v>469</v>
      </c>
      <c r="B28" s="35">
        <v>814300</v>
      </c>
      <c r="C28" s="21" t="s">
        <v>280</v>
      </c>
      <c r="D28" s="15" t="s">
        <v>470</v>
      </c>
      <c r="E28" s="12">
        <v>3400000</v>
      </c>
      <c r="F28" s="12">
        <v>3400000</v>
      </c>
    </row>
    <row r="29" spans="1:8" ht="24" customHeight="1" x14ac:dyDescent="0.25">
      <c r="A29" s="134"/>
      <c r="B29" s="135"/>
      <c r="C29" s="136" t="s">
        <v>472</v>
      </c>
      <c r="D29" s="137">
        <f>D24+D25+D26</f>
        <v>18184311.68</v>
      </c>
      <c r="E29" s="138">
        <f>E24+E25+E26+E27</f>
        <v>23244264.66</v>
      </c>
      <c r="F29" s="139">
        <f>F24+F25+F26+F27</f>
        <v>23244264.66</v>
      </c>
    </row>
    <row r="30" spans="1:8" ht="24" customHeight="1" x14ac:dyDescent="0.25">
      <c r="A30" s="17"/>
      <c r="B30" s="19"/>
      <c r="C30" s="19"/>
      <c r="D30" s="42"/>
      <c r="E30" s="43"/>
    </row>
    <row r="31" spans="1:8" ht="22.5" customHeight="1" x14ac:dyDescent="0.25">
      <c r="A31" s="19"/>
      <c r="B31" s="169" t="s">
        <v>13</v>
      </c>
      <c r="C31" s="169"/>
      <c r="D31" s="169"/>
      <c r="E31" s="169"/>
      <c r="H31" s="20"/>
    </row>
    <row r="32" spans="1:8" ht="66" customHeight="1" x14ac:dyDescent="0.25">
      <c r="A32" s="102" t="s">
        <v>532</v>
      </c>
      <c r="B32" s="98" t="s">
        <v>121</v>
      </c>
      <c r="C32" s="98" t="s">
        <v>122</v>
      </c>
      <c r="D32" s="99" t="s">
        <v>253</v>
      </c>
      <c r="E32" s="99" t="s">
        <v>123</v>
      </c>
      <c r="F32" s="101" t="s">
        <v>530</v>
      </c>
    </row>
    <row r="33" spans="1:21" ht="19.5" customHeight="1" x14ac:dyDescent="0.25">
      <c r="A33" s="21"/>
      <c r="B33" s="22">
        <v>611100</v>
      </c>
      <c r="C33" s="21" t="s">
        <v>16</v>
      </c>
      <c r="D33" s="15">
        <f>D60</f>
        <v>2353000</v>
      </c>
      <c r="E33" s="12">
        <f>E60</f>
        <v>2580000</v>
      </c>
      <c r="F33" s="34">
        <f>F60</f>
        <v>2350000</v>
      </c>
    </row>
    <row r="34" spans="1:21" ht="20.25" customHeight="1" x14ac:dyDescent="0.25">
      <c r="A34" s="21"/>
      <c r="B34" s="22">
        <v>611200</v>
      </c>
      <c r="C34" s="21" t="s">
        <v>17</v>
      </c>
      <c r="D34" s="15">
        <f>D70</f>
        <v>447750</v>
      </c>
      <c r="E34" s="12">
        <f>E70</f>
        <v>493400</v>
      </c>
      <c r="F34" s="34">
        <f>F70</f>
        <v>539400</v>
      </c>
    </row>
    <row r="35" spans="1:21" ht="21" customHeight="1" x14ac:dyDescent="0.25">
      <c r="A35" s="102" t="s">
        <v>8</v>
      </c>
      <c r="B35" s="111">
        <v>611000</v>
      </c>
      <c r="C35" s="102" t="s">
        <v>66</v>
      </c>
      <c r="D35" s="103">
        <f>D33+D34</f>
        <v>2800750</v>
      </c>
      <c r="E35" s="104">
        <f>E33+E34</f>
        <v>3073400</v>
      </c>
      <c r="F35" s="104">
        <f>F33+F34</f>
        <v>2889400</v>
      </c>
    </row>
    <row r="36" spans="1:21" ht="19.5" customHeight="1" x14ac:dyDescent="0.25">
      <c r="A36" s="102" t="s">
        <v>9</v>
      </c>
      <c r="B36" s="111">
        <v>612000</v>
      </c>
      <c r="C36" s="102" t="s">
        <v>18</v>
      </c>
      <c r="D36" s="103">
        <v>247000</v>
      </c>
      <c r="E36" s="104">
        <v>270000</v>
      </c>
      <c r="F36" s="104">
        <f>F71</f>
        <v>270000</v>
      </c>
    </row>
    <row r="37" spans="1:21" ht="22.5" customHeight="1" x14ac:dyDescent="0.25">
      <c r="A37" s="21"/>
      <c r="B37" s="21">
        <v>613100</v>
      </c>
      <c r="C37" s="21" t="s">
        <v>20</v>
      </c>
      <c r="D37" s="15">
        <f>D75</f>
        <v>80000</v>
      </c>
      <c r="E37" s="12">
        <f>E75</f>
        <v>80000</v>
      </c>
      <c r="F37" s="12">
        <f>F75</f>
        <v>55000</v>
      </c>
    </row>
    <row r="38" spans="1:21" ht="24.75" customHeight="1" x14ac:dyDescent="0.25">
      <c r="A38" s="21"/>
      <c r="B38" s="21">
        <v>613200</v>
      </c>
      <c r="C38" s="21" t="s">
        <v>21</v>
      </c>
      <c r="D38" s="15">
        <f>D78</f>
        <v>35500</v>
      </c>
      <c r="E38" s="12">
        <f>E78</f>
        <v>38000</v>
      </c>
      <c r="F38" s="12">
        <f>F78</f>
        <v>38000</v>
      </c>
    </row>
    <row r="39" spans="1:21" ht="21.75" customHeight="1" x14ac:dyDescent="0.25">
      <c r="A39" s="21"/>
      <c r="B39" s="21">
        <v>613300</v>
      </c>
      <c r="C39" s="21" t="s">
        <v>22</v>
      </c>
      <c r="D39" s="15">
        <f>D86</f>
        <v>78500</v>
      </c>
      <c r="E39" s="12">
        <f>E86</f>
        <v>81500</v>
      </c>
      <c r="F39" s="12">
        <f>F86</f>
        <v>77500</v>
      </c>
    </row>
    <row r="40" spans="1:21" ht="24" customHeight="1" x14ac:dyDescent="0.25">
      <c r="A40" s="21"/>
      <c r="B40" s="21">
        <v>613400</v>
      </c>
      <c r="C40" s="21" t="s">
        <v>99</v>
      </c>
      <c r="D40" s="15">
        <f>D94</f>
        <v>148500</v>
      </c>
      <c r="E40" s="12">
        <f>E94</f>
        <v>168000</v>
      </c>
      <c r="F40" s="12">
        <f>F94</f>
        <v>228000</v>
      </c>
    </row>
    <row r="41" spans="1:21" ht="22.5" customHeight="1" x14ac:dyDescent="0.25">
      <c r="A41" s="21"/>
      <c r="B41" s="21">
        <v>613500</v>
      </c>
      <c r="C41" s="21" t="s">
        <v>23</v>
      </c>
      <c r="D41" s="15">
        <f>D97</f>
        <v>48500</v>
      </c>
      <c r="E41" s="12">
        <f>E97</f>
        <v>52500</v>
      </c>
      <c r="F41" s="12">
        <f>F97</f>
        <v>47500</v>
      </c>
    </row>
    <row r="42" spans="1:21" ht="34.5" customHeight="1" x14ac:dyDescent="0.25">
      <c r="A42" s="21"/>
      <c r="B42" s="21">
        <v>613600</v>
      </c>
      <c r="C42" s="14" t="s">
        <v>24</v>
      </c>
      <c r="D42" s="15">
        <f>D99</f>
        <v>365000</v>
      </c>
      <c r="E42" s="12">
        <f>E99</f>
        <v>365000</v>
      </c>
      <c r="F42" s="12">
        <f>F99</f>
        <v>365000</v>
      </c>
    </row>
    <row r="43" spans="1:21" ht="21" customHeight="1" x14ac:dyDescent="0.25">
      <c r="A43" s="21"/>
      <c r="B43" s="21">
        <v>613700</v>
      </c>
      <c r="C43" s="21" t="s">
        <v>25</v>
      </c>
      <c r="D43" s="15">
        <f>D103</f>
        <v>80000</v>
      </c>
      <c r="E43" s="12">
        <f>E103</f>
        <v>80000</v>
      </c>
      <c r="F43" s="12">
        <f>F103</f>
        <v>55000</v>
      </c>
    </row>
    <row r="44" spans="1:21" ht="35.25" customHeight="1" x14ac:dyDescent="0.25">
      <c r="A44" s="21"/>
      <c r="B44" s="21">
        <v>613800</v>
      </c>
      <c r="C44" s="14" t="s">
        <v>26</v>
      </c>
      <c r="D44" s="15">
        <f>D107</f>
        <v>28000</v>
      </c>
      <c r="E44" s="12">
        <f>E107</f>
        <v>30000</v>
      </c>
      <c r="F44" s="12">
        <f>F107</f>
        <v>20000</v>
      </c>
    </row>
    <row r="45" spans="1:21" ht="25.5" customHeight="1" x14ac:dyDescent="0.25">
      <c r="A45" s="21"/>
      <c r="B45" s="21">
        <v>613900</v>
      </c>
      <c r="C45" s="21" t="s">
        <v>27</v>
      </c>
      <c r="D45" s="15">
        <f>D117</f>
        <v>243000</v>
      </c>
      <c r="E45" s="12">
        <f>E117</f>
        <v>306000</v>
      </c>
      <c r="F45" s="12">
        <f>F117</f>
        <v>316000</v>
      </c>
    </row>
    <row r="46" spans="1:21" ht="30.75" customHeight="1" x14ac:dyDescent="0.25">
      <c r="A46" s="23" t="s">
        <v>71</v>
      </c>
      <c r="B46" s="24">
        <v>613000</v>
      </c>
      <c r="C46" s="23" t="s">
        <v>19</v>
      </c>
      <c r="D46" s="25">
        <f>SUM(D37:D45)</f>
        <v>1107000</v>
      </c>
      <c r="E46" s="26">
        <f>SUM(E37:E45)</f>
        <v>1201000</v>
      </c>
      <c r="F46" s="26">
        <f>SUM(F37:F45)</f>
        <v>1202000</v>
      </c>
      <c r="U46" s="6" t="s">
        <v>163</v>
      </c>
    </row>
    <row r="47" spans="1:21" ht="19.5" customHeight="1" x14ac:dyDescent="0.25">
      <c r="A47" s="23"/>
      <c r="B47" s="22">
        <v>614234</v>
      </c>
      <c r="C47" s="21" t="s">
        <v>169</v>
      </c>
      <c r="D47" s="15">
        <v>18000</v>
      </c>
      <c r="E47" s="12">
        <v>15000</v>
      </c>
      <c r="F47" s="12">
        <f>F118</f>
        <v>15000</v>
      </c>
    </row>
    <row r="48" spans="1:21" ht="32.25" customHeight="1" x14ac:dyDescent="0.25">
      <c r="A48" s="23"/>
      <c r="B48" s="22">
        <v>614819</v>
      </c>
      <c r="C48" s="14" t="s">
        <v>170</v>
      </c>
      <c r="D48" s="15">
        <f>D119</f>
        <v>13561561.68</v>
      </c>
      <c r="E48" s="12">
        <f>E49-E47</f>
        <v>11917864.66</v>
      </c>
      <c r="F48" s="12">
        <f>F49-F47</f>
        <v>12542864.66</v>
      </c>
    </row>
    <row r="49" spans="1:10" ht="25.5" customHeight="1" x14ac:dyDescent="0.25">
      <c r="A49" s="110" t="s">
        <v>72</v>
      </c>
      <c r="B49" s="111">
        <v>614000</v>
      </c>
      <c r="C49" s="102" t="s">
        <v>28</v>
      </c>
      <c r="D49" s="103">
        <f>D48+D47</f>
        <v>13579561.68</v>
      </c>
      <c r="E49" s="104">
        <f>E120</f>
        <v>11932864.66</v>
      </c>
      <c r="F49" s="104">
        <f>F120</f>
        <v>12557864.66</v>
      </c>
      <c r="J49" s="6" t="s">
        <v>163</v>
      </c>
    </row>
    <row r="50" spans="1:10" ht="20.25" customHeight="1" x14ac:dyDescent="0.25">
      <c r="A50" s="102" t="s">
        <v>73</v>
      </c>
      <c r="B50" s="111">
        <v>616000</v>
      </c>
      <c r="C50" s="102" t="s">
        <v>59</v>
      </c>
      <c r="D50" s="103">
        <v>35000</v>
      </c>
      <c r="E50" s="104">
        <v>125000</v>
      </c>
      <c r="F50" s="104">
        <v>95000</v>
      </c>
    </row>
    <row r="51" spans="1:10" ht="20.25" customHeight="1" x14ac:dyDescent="0.25">
      <c r="A51" s="102" t="s">
        <v>74</v>
      </c>
      <c r="B51" s="111"/>
      <c r="C51" s="102" t="s">
        <v>70</v>
      </c>
      <c r="D51" s="103">
        <v>270000</v>
      </c>
      <c r="E51" s="104">
        <v>300000</v>
      </c>
      <c r="F51" s="104">
        <f>F321</f>
        <v>200000</v>
      </c>
    </row>
    <row r="52" spans="1:10" ht="27" customHeight="1" x14ac:dyDescent="0.25">
      <c r="A52" s="38"/>
      <c r="B52" s="93"/>
      <c r="C52" s="90" t="s">
        <v>69</v>
      </c>
      <c r="D52" s="91">
        <f>D35+D36+D46+D49+D50+D51</f>
        <v>18039311.68</v>
      </c>
      <c r="E52" s="49">
        <f>E51+E50+E49+E46+E36+E35</f>
        <v>16902264.66</v>
      </c>
      <c r="F52" s="49">
        <f>F51+F50+F49+F46+F36+F35</f>
        <v>17214264.66</v>
      </c>
    </row>
    <row r="53" spans="1:10" ht="26.25" customHeight="1" x14ac:dyDescent="0.25">
      <c r="A53" s="102" t="s">
        <v>75</v>
      </c>
      <c r="B53" s="111">
        <v>821000</v>
      </c>
      <c r="C53" s="102" t="s">
        <v>68</v>
      </c>
      <c r="D53" s="103">
        <v>0</v>
      </c>
      <c r="E53" s="104">
        <v>5892000</v>
      </c>
      <c r="F53" s="104">
        <f>F322</f>
        <v>5900000</v>
      </c>
    </row>
    <row r="54" spans="1:10" ht="24" customHeight="1" x14ac:dyDescent="0.25">
      <c r="A54" s="102" t="s">
        <v>76</v>
      </c>
      <c r="B54" s="111">
        <v>823000</v>
      </c>
      <c r="C54" s="102" t="s">
        <v>67</v>
      </c>
      <c r="D54" s="103">
        <v>145000</v>
      </c>
      <c r="E54" s="104">
        <v>450000</v>
      </c>
      <c r="F54" s="104">
        <v>330000</v>
      </c>
    </row>
    <row r="55" spans="1:10" ht="34.5" customHeight="1" x14ac:dyDescent="0.25">
      <c r="A55" s="135"/>
      <c r="B55" s="135"/>
      <c r="C55" s="136" t="s">
        <v>77</v>
      </c>
      <c r="D55" s="137">
        <f>D52+D53+D54</f>
        <v>18184311.68</v>
      </c>
      <c r="E55" s="138">
        <f>E52+E53+E54</f>
        <v>23244264.66</v>
      </c>
      <c r="F55" s="139">
        <f>F52+F53+F54</f>
        <v>23444264.66</v>
      </c>
    </row>
    <row r="56" spans="1:10" ht="32.25" customHeight="1" x14ac:dyDescent="0.25">
      <c r="A56" s="27"/>
    </row>
    <row r="57" spans="1:10" ht="37.5" customHeight="1" x14ac:dyDescent="0.25">
      <c r="A57" s="170" t="s">
        <v>78</v>
      </c>
      <c r="B57" s="168"/>
      <c r="C57" s="168"/>
      <c r="D57" s="168"/>
      <c r="E57" s="168"/>
    </row>
    <row r="58" spans="1:10" ht="20.25" customHeight="1" x14ac:dyDescent="0.25">
      <c r="A58" s="21"/>
      <c r="B58" s="10">
        <v>611110</v>
      </c>
      <c r="C58" s="14" t="s">
        <v>79</v>
      </c>
      <c r="D58" s="28">
        <v>1789000</v>
      </c>
      <c r="E58" s="12">
        <v>1962000</v>
      </c>
      <c r="F58" s="12">
        <v>1500000</v>
      </c>
    </row>
    <row r="59" spans="1:10" ht="20.25" customHeight="1" x14ac:dyDescent="0.25">
      <c r="A59" s="21"/>
      <c r="B59" s="10"/>
      <c r="C59" s="14" t="s">
        <v>80</v>
      </c>
      <c r="D59" s="28">
        <v>564000</v>
      </c>
      <c r="E59" s="12">
        <v>618000</v>
      </c>
      <c r="F59" s="12">
        <v>850000</v>
      </c>
    </row>
    <row r="60" spans="1:10" ht="18" customHeight="1" x14ac:dyDescent="0.25">
      <c r="A60" s="110"/>
      <c r="B60" s="98">
        <v>611100</v>
      </c>
      <c r="C60" s="107" t="s">
        <v>81</v>
      </c>
      <c r="D60" s="112">
        <f>D58+D59</f>
        <v>2353000</v>
      </c>
      <c r="E60" s="113">
        <f>E58+E59</f>
        <v>2580000</v>
      </c>
      <c r="F60" s="113">
        <f>F58+F59</f>
        <v>2350000</v>
      </c>
    </row>
    <row r="61" spans="1:10" ht="21" customHeight="1" x14ac:dyDescent="0.25">
      <c r="A61" s="21"/>
      <c r="B61" s="29">
        <v>611211</v>
      </c>
      <c r="C61" s="14" t="s">
        <v>82</v>
      </c>
      <c r="D61" s="11">
        <v>47500</v>
      </c>
      <c r="E61" s="12">
        <v>50000</v>
      </c>
      <c r="F61" s="12">
        <v>50000</v>
      </c>
    </row>
    <row r="62" spans="1:10" ht="21" customHeight="1" x14ac:dyDescent="0.25">
      <c r="A62" s="21"/>
      <c r="B62" s="29">
        <v>611213</v>
      </c>
      <c r="C62" s="14" t="s">
        <v>83</v>
      </c>
      <c r="D62" s="11">
        <v>3150</v>
      </c>
      <c r="E62" s="12">
        <v>3200</v>
      </c>
      <c r="F62" s="12">
        <v>3200</v>
      </c>
    </row>
    <row r="63" spans="1:10" ht="21" customHeight="1" x14ac:dyDescent="0.25">
      <c r="A63" s="21"/>
      <c r="B63" s="29">
        <v>611214</v>
      </c>
      <c r="C63" s="14" t="s">
        <v>84</v>
      </c>
      <c r="D63" s="11">
        <v>5100</v>
      </c>
      <c r="E63" s="12">
        <v>5200</v>
      </c>
      <c r="F63" s="12">
        <v>5200</v>
      </c>
    </row>
    <row r="64" spans="1:10" ht="24" customHeight="1" x14ac:dyDescent="0.25">
      <c r="A64" s="21"/>
      <c r="B64" s="29">
        <v>611221</v>
      </c>
      <c r="C64" s="14" t="s">
        <v>85</v>
      </c>
      <c r="D64" s="11">
        <v>237000</v>
      </c>
      <c r="E64" s="12">
        <v>240000</v>
      </c>
      <c r="F64" s="12">
        <v>240000</v>
      </c>
    </row>
    <row r="65" spans="1:28" ht="22.5" customHeight="1" x14ac:dyDescent="0.25">
      <c r="A65" s="21"/>
      <c r="B65" s="29">
        <v>611224</v>
      </c>
      <c r="C65" s="21" t="s">
        <v>86</v>
      </c>
      <c r="D65" s="11">
        <v>84000</v>
      </c>
      <c r="E65" s="12">
        <v>90000</v>
      </c>
      <c r="F65" s="12">
        <v>90000</v>
      </c>
    </row>
    <row r="66" spans="1:28" ht="27" customHeight="1" x14ac:dyDescent="0.25">
      <c r="A66" s="21"/>
      <c r="B66" s="29">
        <v>611225</v>
      </c>
      <c r="C66" s="30" t="s">
        <v>87</v>
      </c>
      <c r="D66" s="11">
        <v>7500</v>
      </c>
      <c r="E66" s="12">
        <v>50000</v>
      </c>
      <c r="F66" s="12">
        <v>85000</v>
      </c>
    </row>
    <row r="67" spans="1:28" ht="34.5" customHeight="1" x14ac:dyDescent="0.25">
      <c r="A67" s="21"/>
      <c r="B67" s="29">
        <v>611226</v>
      </c>
      <c r="C67" s="14" t="s">
        <v>165</v>
      </c>
      <c r="D67" s="15">
        <v>38500</v>
      </c>
      <c r="E67" s="12">
        <v>30000</v>
      </c>
      <c r="F67" s="12">
        <v>26000</v>
      </c>
    </row>
    <row r="68" spans="1:28" ht="30" customHeight="1" x14ac:dyDescent="0.25">
      <c r="A68" s="21"/>
      <c r="B68" s="21">
        <v>611227</v>
      </c>
      <c r="C68" s="21" t="s">
        <v>88</v>
      </c>
      <c r="D68" s="15">
        <v>10000</v>
      </c>
      <c r="E68" s="12">
        <v>10000</v>
      </c>
      <c r="F68" s="12">
        <v>10000</v>
      </c>
    </row>
    <row r="69" spans="1:28" ht="21" customHeight="1" x14ac:dyDescent="0.25">
      <c r="A69" s="21"/>
      <c r="B69" s="21">
        <v>611228</v>
      </c>
      <c r="C69" s="21" t="s">
        <v>126</v>
      </c>
      <c r="D69" s="15">
        <v>15000</v>
      </c>
      <c r="E69" s="12">
        <v>15000</v>
      </c>
      <c r="F69" s="12">
        <v>30000</v>
      </c>
    </row>
    <row r="70" spans="1:28" ht="22.5" customHeight="1" x14ac:dyDescent="0.25">
      <c r="A70" s="110"/>
      <c r="B70" s="101">
        <v>611200</v>
      </c>
      <c r="C70" s="111" t="s">
        <v>17</v>
      </c>
      <c r="D70" s="103">
        <f>SUM(D61:D69)</f>
        <v>447750</v>
      </c>
      <c r="E70" s="104">
        <f>E61+E62+E63+E64+E65+E66+E67+E68+E69</f>
        <v>493400</v>
      </c>
      <c r="F70" s="104">
        <f>F61+F62+F63+F64+F65+F66+F67+F68+F69</f>
        <v>539400</v>
      </c>
    </row>
    <row r="71" spans="1:28" ht="18" customHeight="1" x14ac:dyDescent="0.25">
      <c r="A71" s="110"/>
      <c r="B71" s="101">
        <v>612100</v>
      </c>
      <c r="C71" s="102" t="s">
        <v>18</v>
      </c>
      <c r="D71" s="103">
        <v>250000</v>
      </c>
      <c r="E71" s="104">
        <v>270000</v>
      </c>
      <c r="F71" s="104">
        <v>270000</v>
      </c>
    </row>
    <row r="72" spans="1:28" ht="21.75" customHeight="1" x14ac:dyDescent="0.25">
      <c r="A72" s="21"/>
      <c r="B72" s="22">
        <v>613110</v>
      </c>
      <c r="C72" s="31" t="s">
        <v>89</v>
      </c>
      <c r="D72" s="15">
        <v>50000</v>
      </c>
      <c r="E72" s="12">
        <v>55000</v>
      </c>
      <c r="F72" s="12">
        <v>35000</v>
      </c>
    </row>
    <row r="73" spans="1:28" ht="21.75" customHeight="1" x14ac:dyDescent="0.25">
      <c r="A73" s="21"/>
      <c r="B73" s="22">
        <v>613120</v>
      </c>
      <c r="C73" s="31" t="s">
        <v>90</v>
      </c>
      <c r="D73" s="15">
        <v>30000</v>
      </c>
      <c r="E73" s="12">
        <v>25000</v>
      </c>
      <c r="F73" s="12">
        <v>15000</v>
      </c>
      <c r="G73" s="20"/>
      <c r="H73" s="20"/>
      <c r="I73" s="20"/>
      <c r="J73" s="20"/>
      <c r="K73" s="20"/>
      <c r="L73" s="20"/>
      <c r="M73" s="20"/>
      <c r="N73" s="20"/>
      <c r="O73" s="20"/>
      <c r="P73" s="20"/>
      <c r="Q73" s="20"/>
      <c r="R73" s="20"/>
      <c r="S73" s="20"/>
      <c r="T73" s="20"/>
      <c r="U73" s="20"/>
      <c r="V73" s="20"/>
      <c r="W73" s="20"/>
      <c r="X73" s="20"/>
      <c r="Y73" s="20"/>
      <c r="Z73" s="20"/>
      <c r="AA73" s="20"/>
      <c r="AB73" s="20"/>
    </row>
    <row r="74" spans="1:28" ht="21.75" customHeight="1" x14ac:dyDescent="0.25">
      <c r="A74" s="21"/>
      <c r="B74" s="22">
        <v>613190</v>
      </c>
      <c r="C74" s="87" t="s">
        <v>525</v>
      </c>
      <c r="D74" s="15"/>
      <c r="E74" s="12">
        <v>0</v>
      </c>
      <c r="F74" s="12">
        <v>5000</v>
      </c>
      <c r="G74" s="20"/>
      <c r="H74" s="20"/>
      <c r="I74" s="20"/>
      <c r="J74" s="20"/>
      <c r="K74" s="20"/>
      <c r="L74" s="20"/>
      <c r="M74" s="20"/>
      <c r="N74" s="20"/>
      <c r="O74" s="20"/>
      <c r="P74" s="20"/>
      <c r="Q74" s="20"/>
      <c r="R74" s="20"/>
      <c r="S74" s="20"/>
      <c r="T74" s="20"/>
      <c r="U74" s="20"/>
      <c r="V74" s="20"/>
      <c r="W74" s="20"/>
      <c r="X74" s="20"/>
      <c r="Y74" s="20"/>
      <c r="Z74" s="20"/>
      <c r="AA74" s="20"/>
      <c r="AB74" s="20"/>
    </row>
    <row r="75" spans="1:28" s="32" customFormat="1" ht="24.75" customHeight="1" x14ac:dyDescent="0.25">
      <c r="A75" s="110"/>
      <c r="B75" s="101">
        <v>613100</v>
      </c>
      <c r="C75" s="111" t="s">
        <v>20</v>
      </c>
      <c r="D75" s="103">
        <f>SUM(D72:D73)</f>
        <v>80000</v>
      </c>
      <c r="E75" s="104">
        <f>SUM(E72:E73)</f>
        <v>80000</v>
      </c>
      <c r="F75" s="104">
        <f>F72+F73+F74</f>
        <v>55000</v>
      </c>
      <c r="G75" s="20"/>
      <c r="H75" s="20"/>
      <c r="I75" s="20"/>
      <c r="J75" s="20"/>
      <c r="K75" s="20"/>
      <c r="L75" s="20"/>
      <c r="M75" s="20"/>
      <c r="N75" s="20"/>
      <c r="O75" s="20"/>
      <c r="P75" s="20"/>
      <c r="Q75" s="20"/>
      <c r="R75" s="20"/>
      <c r="S75" s="20"/>
      <c r="T75" s="20"/>
      <c r="U75" s="20"/>
      <c r="V75" s="20"/>
      <c r="W75" s="20"/>
      <c r="X75" s="20"/>
      <c r="Y75" s="20"/>
      <c r="Z75" s="20"/>
      <c r="AA75" s="20"/>
      <c r="AB75" s="20"/>
    </row>
    <row r="76" spans="1:28" ht="22.5" customHeight="1" x14ac:dyDescent="0.25">
      <c r="A76" s="21"/>
      <c r="B76" s="22">
        <v>613211</v>
      </c>
      <c r="C76" s="31" t="s">
        <v>127</v>
      </c>
      <c r="D76" s="15">
        <v>22500</v>
      </c>
      <c r="E76" s="12">
        <v>23000</v>
      </c>
      <c r="F76" s="12">
        <v>23000</v>
      </c>
    </row>
    <row r="77" spans="1:28" ht="21" customHeight="1" x14ac:dyDescent="0.25">
      <c r="A77" s="21"/>
      <c r="B77" s="22">
        <v>613216</v>
      </c>
      <c r="C77" s="31" t="s">
        <v>91</v>
      </c>
      <c r="D77" s="15">
        <v>13000</v>
      </c>
      <c r="E77" s="12">
        <v>15000</v>
      </c>
      <c r="F77" s="12">
        <v>15000</v>
      </c>
    </row>
    <row r="78" spans="1:28" ht="21.75" customHeight="1" x14ac:dyDescent="0.25">
      <c r="A78" s="110"/>
      <c r="B78" s="101">
        <v>613200</v>
      </c>
      <c r="C78" s="111" t="s">
        <v>21</v>
      </c>
      <c r="D78" s="103">
        <f>SUM(D76:D77)</f>
        <v>35500</v>
      </c>
      <c r="E78" s="104">
        <f>SUM(E76:E77)</f>
        <v>38000</v>
      </c>
      <c r="F78" s="104">
        <f>SUM(F76:F77)</f>
        <v>38000</v>
      </c>
    </row>
    <row r="79" spans="1:28" ht="23.25" customHeight="1" x14ac:dyDescent="0.25">
      <c r="A79" s="21"/>
      <c r="B79" s="22">
        <v>613311</v>
      </c>
      <c r="C79" s="31" t="s">
        <v>92</v>
      </c>
      <c r="D79" s="15">
        <v>35000</v>
      </c>
      <c r="E79" s="12">
        <v>35000</v>
      </c>
      <c r="F79" s="12">
        <v>35000</v>
      </c>
    </row>
    <row r="80" spans="1:28" ht="21" customHeight="1" x14ac:dyDescent="0.25">
      <c r="A80" s="21"/>
      <c r="B80" s="22">
        <v>613312</v>
      </c>
      <c r="C80" s="31" t="s">
        <v>93</v>
      </c>
      <c r="D80" s="15">
        <v>5000</v>
      </c>
      <c r="E80" s="12">
        <v>5000</v>
      </c>
      <c r="F80" s="12">
        <v>5000</v>
      </c>
    </row>
    <row r="81" spans="1:6" ht="21.75" customHeight="1" x14ac:dyDescent="0.25">
      <c r="A81" s="21"/>
      <c r="B81" s="22">
        <v>613313</v>
      </c>
      <c r="C81" s="31" t="s">
        <v>94</v>
      </c>
      <c r="D81" s="15">
        <v>7500</v>
      </c>
      <c r="E81" s="12">
        <v>7500</v>
      </c>
      <c r="F81" s="12">
        <v>7500</v>
      </c>
    </row>
    <row r="82" spans="1:6" ht="21.75" customHeight="1" x14ac:dyDescent="0.25">
      <c r="A82" s="21"/>
      <c r="B82" s="22">
        <v>613314</v>
      </c>
      <c r="C82" s="31" t="s">
        <v>95</v>
      </c>
      <c r="D82" s="15">
        <v>20000</v>
      </c>
      <c r="E82" s="12">
        <v>20000</v>
      </c>
      <c r="F82" s="12">
        <v>20000</v>
      </c>
    </row>
    <row r="83" spans="1:6" ht="21.75" customHeight="1" x14ac:dyDescent="0.25">
      <c r="A83" s="21"/>
      <c r="B83" s="22">
        <v>613316</v>
      </c>
      <c r="C83" s="87" t="s">
        <v>526</v>
      </c>
      <c r="D83" s="15">
        <v>0</v>
      </c>
      <c r="E83" s="12">
        <v>0</v>
      </c>
      <c r="F83" s="12">
        <v>1000</v>
      </c>
    </row>
    <row r="84" spans="1:6" ht="24.75" customHeight="1" x14ac:dyDescent="0.25">
      <c r="A84" s="21"/>
      <c r="B84" s="22">
        <v>613321</v>
      </c>
      <c r="C84" s="31" t="s">
        <v>96</v>
      </c>
      <c r="D84" s="15">
        <v>8000</v>
      </c>
      <c r="E84" s="12">
        <v>10000</v>
      </c>
      <c r="F84" s="12">
        <v>7000</v>
      </c>
    </row>
    <row r="85" spans="1:6" ht="20.25" customHeight="1" x14ac:dyDescent="0.25">
      <c r="A85" s="21"/>
      <c r="B85" s="22">
        <v>613323</v>
      </c>
      <c r="C85" s="31" t="s">
        <v>97</v>
      </c>
      <c r="D85" s="15">
        <v>3000</v>
      </c>
      <c r="E85" s="12">
        <v>4000</v>
      </c>
      <c r="F85" s="12">
        <v>2000</v>
      </c>
    </row>
    <row r="86" spans="1:6" ht="29.25" customHeight="1" x14ac:dyDescent="0.25">
      <c r="A86" s="110"/>
      <c r="B86" s="101">
        <v>613300</v>
      </c>
      <c r="C86" s="102" t="s">
        <v>22</v>
      </c>
      <c r="D86" s="103">
        <f>SUM(D79:D85)</f>
        <v>78500</v>
      </c>
      <c r="E86" s="104">
        <f>SUM(E79:E85)</f>
        <v>81500</v>
      </c>
      <c r="F86" s="104">
        <f>F79+F80+F81+F82+F83+F84+F85</f>
        <v>77500</v>
      </c>
    </row>
    <row r="87" spans="1:6" ht="21" customHeight="1" x14ac:dyDescent="0.25">
      <c r="A87" s="21"/>
      <c r="B87" s="22">
        <v>613412</v>
      </c>
      <c r="C87" s="31" t="s">
        <v>100</v>
      </c>
      <c r="D87" s="15">
        <v>15000</v>
      </c>
      <c r="E87" s="12">
        <v>15000</v>
      </c>
      <c r="F87" s="12">
        <v>5000</v>
      </c>
    </row>
    <row r="88" spans="1:6" ht="24.75" customHeight="1" x14ac:dyDescent="0.25">
      <c r="A88" s="21"/>
      <c r="B88" s="22">
        <v>613416</v>
      </c>
      <c r="C88" s="31" t="s">
        <v>101</v>
      </c>
      <c r="D88" s="15">
        <v>11500</v>
      </c>
      <c r="E88" s="12">
        <v>12000</v>
      </c>
      <c r="F88" s="12">
        <v>10000</v>
      </c>
    </row>
    <row r="89" spans="1:6" ht="22.5" customHeight="1" x14ac:dyDescent="0.25">
      <c r="A89" s="21"/>
      <c r="B89" s="22">
        <v>613417</v>
      </c>
      <c r="C89" s="31" t="s">
        <v>102</v>
      </c>
      <c r="D89" s="15">
        <v>26000</v>
      </c>
      <c r="E89" s="12">
        <v>25000</v>
      </c>
      <c r="F89" s="12">
        <v>35000</v>
      </c>
    </row>
    <row r="90" spans="1:6" ht="27" customHeight="1" x14ac:dyDescent="0.25">
      <c r="A90" s="21"/>
      <c r="B90" s="22">
        <v>613418</v>
      </c>
      <c r="C90" s="31" t="s">
        <v>103</v>
      </c>
      <c r="D90" s="15">
        <v>4000</v>
      </c>
      <c r="E90" s="12">
        <v>4000</v>
      </c>
      <c r="F90" s="12">
        <v>4000</v>
      </c>
    </row>
    <row r="91" spans="1:6" ht="21" customHeight="1" x14ac:dyDescent="0.25">
      <c r="A91" s="21"/>
      <c r="B91" s="22">
        <v>613423</v>
      </c>
      <c r="C91" s="31" t="s">
        <v>104</v>
      </c>
      <c r="D91" s="15">
        <v>80000</v>
      </c>
      <c r="E91" s="12">
        <v>100000</v>
      </c>
      <c r="F91" s="12">
        <v>160000</v>
      </c>
    </row>
    <row r="92" spans="1:6" ht="21" customHeight="1" x14ac:dyDescent="0.25">
      <c r="A92" s="21"/>
      <c r="B92" s="22">
        <v>613431</v>
      </c>
      <c r="C92" s="87" t="s">
        <v>527</v>
      </c>
      <c r="D92" s="15">
        <v>0</v>
      </c>
      <c r="E92" s="12">
        <v>0</v>
      </c>
      <c r="F92" s="12">
        <v>2000</v>
      </c>
    </row>
    <row r="93" spans="1:6" ht="24" customHeight="1" x14ac:dyDescent="0.25">
      <c r="A93" s="21"/>
      <c r="B93" s="22">
        <v>613484</v>
      </c>
      <c r="C93" s="31" t="s">
        <v>105</v>
      </c>
      <c r="D93" s="15">
        <v>12000</v>
      </c>
      <c r="E93" s="12">
        <v>12000</v>
      </c>
      <c r="F93" s="12">
        <v>12000</v>
      </c>
    </row>
    <row r="94" spans="1:6" ht="21.75" customHeight="1" x14ac:dyDescent="0.25">
      <c r="A94" s="110"/>
      <c r="B94" s="101">
        <v>613400</v>
      </c>
      <c r="C94" s="102" t="s">
        <v>98</v>
      </c>
      <c r="D94" s="103">
        <f>SUM(D87:D93)</f>
        <v>148500</v>
      </c>
      <c r="E94" s="104">
        <f>SUM(E87:E93)</f>
        <v>168000</v>
      </c>
      <c r="F94" s="104">
        <f>F87+F88+F89+F90+F91+F92+F93</f>
        <v>228000</v>
      </c>
    </row>
    <row r="95" spans="1:6" ht="21.75" customHeight="1" x14ac:dyDescent="0.25">
      <c r="A95" s="21"/>
      <c r="B95" s="22">
        <v>613512</v>
      </c>
      <c r="C95" s="31" t="s">
        <v>106</v>
      </c>
      <c r="D95" s="15">
        <v>41000</v>
      </c>
      <c r="E95" s="12">
        <v>45000</v>
      </c>
      <c r="F95" s="12">
        <v>40000</v>
      </c>
    </row>
    <row r="96" spans="1:6" ht="22.5" customHeight="1" x14ac:dyDescent="0.25">
      <c r="A96" s="21"/>
      <c r="B96" s="22">
        <v>613523</v>
      </c>
      <c r="C96" s="31" t="s">
        <v>107</v>
      </c>
      <c r="D96" s="15">
        <v>7500</v>
      </c>
      <c r="E96" s="12">
        <v>7500</v>
      </c>
      <c r="F96" s="12">
        <v>7500</v>
      </c>
    </row>
    <row r="97" spans="1:6" ht="24.75" customHeight="1" x14ac:dyDescent="0.25">
      <c r="A97" s="110"/>
      <c r="B97" s="101">
        <v>613500</v>
      </c>
      <c r="C97" s="102" t="s">
        <v>23</v>
      </c>
      <c r="D97" s="103">
        <f>SUM(D95:D96)</f>
        <v>48500</v>
      </c>
      <c r="E97" s="104">
        <f>SUM(E95:E96)</f>
        <v>52500</v>
      </c>
      <c r="F97" s="104">
        <f>SUM(F95:F96)</f>
        <v>47500</v>
      </c>
    </row>
    <row r="98" spans="1:6" ht="24.75" customHeight="1" x14ac:dyDescent="0.25">
      <c r="A98" s="21"/>
      <c r="B98" s="22">
        <v>613611</v>
      </c>
      <c r="C98" s="21" t="s">
        <v>108</v>
      </c>
      <c r="D98" s="15">
        <v>365000</v>
      </c>
      <c r="E98" s="12">
        <v>365000</v>
      </c>
      <c r="F98" s="12">
        <v>365000</v>
      </c>
    </row>
    <row r="99" spans="1:6" ht="30.75" customHeight="1" x14ac:dyDescent="0.25">
      <c r="A99" s="110"/>
      <c r="B99" s="101">
        <v>613600</v>
      </c>
      <c r="C99" s="107" t="s">
        <v>24</v>
      </c>
      <c r="D99" s="103">
        <f>SUM(D98)</f>
        <v>365000</v>
      </c>
      <c r="E99" s="104">
        <f>SUM(E98)</f>
        <v>365000</v>
      </c>
      <c r="F99" s="104">
        <f>SUM(F98)</f>
        <v>365000</v>
      </c>
    </row>
    <row r="100" spans="1:6" ht="25.5" customHeight="1" x14ac:dyDescent="0.25">
      <c r="A100" s="21"/>
      <c r="B100" s="22">
        <v>613722</v>
      </c>
      <c r="C100" s="21" t="s">
        <v>109</v>
      </c>
      <c r="D100" s="15">
        <v>60000</v>
      </c>
      <c r="E100" s="12">
        <v>60000</v>
      </c>
      <c r="F100" s="12">
        <v>25000</v>
      </c>
    </row>
    <row r="101" spans="1:6" ht="20.25" customHeight="1" x14ac:dyDescent="0.25">
      <c r="A101" s="21"/>
      <c r="B101" s="22">
        <v>613723</v>
      </c>
      <c r="C101" s="21" t="s">
        <v>110</v>
      </c>
      <c r="D101" s="15">
        <v>15000</v>
      </c>
      <c r="E101" s="12">
        <v>15000</v>
      </c>
      <c r="F101" s="12">
        <v>25000</v>
      </c>
    </row>
    <row r="102" spans="1:6" ht="18" customHeight="1" x14ac:dyDescent="0.25">
      <c r="A102" s="21"/>
      <c r="B102" s="22">
        <v>613727</v>
      </c>
      <c r="C102" s="21" t="s">
        <v>125</v>
      </c>
      <c r="D102" s="15">
        <v>5000</v>
      </c>
      <c r="E102" s="12">
        <v>5000</v>
      </c>
      <c r="F102" s="12">
        <v>5000</v>
      </c>
    </row>
    <row r="103" spans="1:6" ht="24" customHeight="1" x14ac:dyDescent="0.25">
      <c r="A103" s="110"/>
      <c r="B103" s="101">
        <v>613700</v>
      </c>
      <c r="C103" s="102" t="s">
        <v>25</v>
      </c>
      <c r="D103" s="103">
        <f>SUM(D100:D102)</f>
        <v>80000</v>
      </c>
      <c r="E103" s="104">
        <f>SUM(E100:E102)</f>
        <v>80000</v>
      </c>
      <c r="F103" s="104">
        <f>SUM(F100:F102)</f>
        <v>55000</v>
      </c>
    </row>
    <row r="104" spans="1:6" ht="21.75" customHeight="1" x14ac:dyDescent="0.25">
      <c r="A104" s="21"/>
      <c r="B104" s="22">
        <v>613813</v>
      </c>
      <c r="C104" s="21" t="s">
        <v>111</v>
      </c>
      <c r="D104" s="15">
        <v>18000</v>
      </c>
      <c r="E104" s="12">
        <v>20000</v>
      </c>
      <c r="F104" s="12">
        <v>10000</v>
      </c>
    </row>
    <row r="105" spans="1:6" ht="33.75" customHeight="1" x14ac:dyDescent="0.25">
      <c r="A105" s="21"/>
      <c r="B105" s="29">
        <v>613814</v>
      </c>
      <c r="C105" s="14" t="s">
        <v>112</v>
      </c>
      <c r="D105" s="15">
        <v>5000</v>
      </c>
      <c r="E105" s="12">
        <v>5000</v>
      </c>
      <c r="F105" s="12">
        <v>5000</v>
      </c>
    </row>
    <row r="106" spans="1:6" ht="26.25" customHeight="1" x14ac:dyDescent="0.25">
      <c r="A106" s="21"/>
      <c r="B106" s="22">
        <v>613822</v>
      </c>
      <c r="C106" s="14" t="s">
        <v>113</v>
      </c>
      <c r="D106" s="15">
        <v>5000</v>
      </c>
      <c r="E106" s="12">
        <v>5000</v>
      </c>
      <c r="F106" s="12">
        <v>5000</v>
      </c>
    </row>
    <row r="107" spans="1:6" ht="34.5" customHeight="1" x14ac:dyDescent="0.25">
      <c r="A107" s="110"/>
      <c r="B107" s="101">
        <v>613800</v>
      </c>
      <c r="C107" s="107" t="s">
        <v>26</v>
      </c>
      <c r="D107" s="103">
        <f>SUM(D104:D106)</f>
        <v>28000</v>
      </c>
      <c r="E107" s="104">
        <f>SUM(E104:E106)</f>
        <v>30000</v>
      </c>
      <c r="F107" s="104">
        <f>SUM(F104:F106)</f>
        <v>20000</v>
      </c>
    </row>
    <row r="108" spans="1:6" ht="27.75" customHeight="1" x14ac:dyDescent="0.25">
      <c r="A108" s="21"/>
      <c r="B108" s="22">
        <v>613914</v>
      </c>
      <c r="C108" s="21" t="s">
        <v>114</v>
      </c>
      <c r="D108" s="15">
        <v>30000</v>
      </c>
      <c r="E108" s="12">
        <v>30000</v>
      </c>
      <c r="F108" s="12">
        <v>30000</v>
      </c>
    </row>
    <row r="109" spans="1:6" ht="27.75" customHeight="1" x14ac:dyDescent="0.25">
      <c r="A109" s="21"/>
      <c r="B109" s="22">
        <v>613915</v>
      </c>
      <c r="C109" s="21" t="s">
        <v>528</v>
      </c>
      <c r="D109" s="15">
        <v>0</v>
      </c>
      <c r="E109" s="12">
        <v>0</v>
      </c>
      <c r="F109" s="12">
        <v>10000</v>
      </c>
    </row>
    <row r="110" spans="1:6" ht="23.25" customHeight="1" x14ac:dyDescent="0.25">
      <c r="A110" s="21"/>
      <c r="B110" s="22">
        <v>613916</v>
      </c>
      <c r="C110" s="21" t="s">
        <v>128</v>
      </c>
      <c r="D110" s="15">
        <v>7000</v>
      </c>
      <c r="E110" s="12">
        <v>10000</v>
      </c>
      <c r="F110" s="12">
        <v>10000</v>
      </c>
    </row>
    <row r="111" spans="1:6" ht="25.5" customHeight="1" x14ac:dyDescent="0.25">
      <c r="A111" s="21"/>
      <c r="B111" s="22">
        <v>613920</v>
      </c>
      <c r="C111" s="21" t="s">
        <v>166</v>
      </c>
      <c r="D111" s="15">
        <v>5000</v>
      </c>
      <c r="E111" s="12">
        <v>5000</v>
      </c>
      <c r="F111" s="12">
        <v>15000</v>
      </c>
    </row>
    <row r="112" spans="1:6" ht="24" customHeight="1" x14ac:dyDescent="0.25">
      <c r="A112" s="21"/>
      <c r="B112" s="22">
        <v>613930</v>
      </c>
      <c r="C112" s="21" t="s">
        <v>115</v>
      </c>
      <c r="D112" s="15">
        <v>20000</v>
      </c>
      <c r="E112" s="12">
        <v>50000</v>
      </c>
      <c r="F112" s="12">
        <v>50000</v>
      </c>
    </row>
    <row r="113" spans="1:7" ht="33.75" customHeight="1" x14ac:dyDescent="0.25">
      <c r="A113" s="21"/>
      <c r="B113" s="22">
        <v>613940</v>
      </c>
      <c r="C113" s="33" t="s">
        <v>116</v>
      </c>
      <c r="D113" s="15">
        <v>21000</v>
      </c>
      <c r="E113" s="12">
        <v>21000</v>
      </c>
      <c r="F113" s="12">
        <v>21000</v>
      </c>
    </row>
    <row r="114" spans="1:7" ht="48.75" customHeight="1" x14ac:dyDescent="0.25">
      <c r="A114" s="21"/>
      <c r="B114" s="29">
        <v>613970</v>
      </c>
      <c r="C114" s="14" t="s">
        <v>117</v>
      </c>
      <c r="D114" s="15">
        <v>100000</v>
      </c>
      <c r="E114" s="12">
        <v>120000</v>
      </c>
      <c r="F114" s="12">
        <v>120000</v>
      </c>
    </row>
    <row r="115" spans="1:7" ht="49.5" customHeight="1" x14ac:dyDescent="0.25">
      <c r="A115" s="21"/>
      <c r="B115" s="29">
        <v>613980</v>
      </c>
      <c r="C115" s="14" t="s">
        <v>167</v>
      </c>
      <c r="D115" s="15">
        <v>25000</v>
      </c>
      <c r="E115" s="12">
        <v>30000</v>
      </c>
      <c r="F115" s="12">
        <v>30000</v>
      </c>
    </row>
    <row r="116" spans="1:7" ht="30" customHeight="1" x14ac:dyDescent="0.25">
      <c r="A116" s="21"/>
      <c r="B116" s="29">
        <v>613990</v>
      </c>
      <c r="C116" s="14" t="s">
        <v>168</v>
      </c>
      <c r="D116" s="15">
        <v>35000</v>
      </c>
      <c r="E116" s="12">
        <v>40000</v>
      </c>
      <c r="F116" s="12">
        <v>30000</v>
      </c>
    </row>
    <row r="117" spans="1:7" ht="24" customHeight="1" x14ac:dyDescent="0.25">
      <c r="A117" s="110"/>
      <c r="B117" s="101">
        <v>613900</v>
      </c>
      <c r="C117" s="102" t="s">
        <v>27</v>
      </c>
      <c r="D117" s="103">
        <f>SUM(D108:D116)</f>
        <v>243000</v>
      </c>
      <c r="E117" s="104">
        <f>E108+E110+E111+E112+E113+E114+E115+E116</f>
        <v>306000</v>
      </c>
      <c r="F117" s="104">
        <f>F108+F109+F110+F111+F112+F113+F114+F115+F116</f>
        <v>316000</v>
      </c>
    </row>
    <row r="118" spans="1:7" ht="26.25" customHeight="1" x14ac:dyDescent="0.25">
      <c r="A118" s="21"/>
      <c r="B118" s="21">
        <v>614234</v>
      </c>
      <c r="C118" s="21" t="s">
        <v>29</v>
      </c>
      <c r="D118" s="15">
        <v>18000</v>
      </c>
      <c r="E118" s="12">
        <v>15000</v>
      </c>
      <c r="F118" s="12">
        <v>15000</v>
      </c>
    </row>
    <row r="119" spans="1:7" ht="22.5" customHeight="1" x14ac:dyDescent="0.25">
      <c r="A119" s="38"/>
      <c r="B119" s="95">
        <v>614819</v>
      </c>
      <c r="C119" s="96" t="s">
        <v>171</v>
      </c>
      <c r="D119" s="51">
        <f>D124</f>
        <v>13561561.68</v>
      </c>
      <c r="E119" s="94">
        <f>E124</f>
        <v>11917864.66</v>
      </c>
      <c r="F119" s="88">
        <f>F128</f>
        <v>12542864.66</v>
      </c>
    </row>
    <row r="120" spans="1:7" ht="27.75" customHeight="1" x14ac:dyDescent="0.25">
      <c r="A120" s="110"/>
      <c r="B120" s="101">
        <v>614000</v>
      </c>
      <c r="C120" s="102" t="s">
        <v>28</v>
      </c>
      <c r="D120" s="103">
        <f>D118+D119</f>
        <v>13579561.68</v>
      </c>
      <c r="E120" s="104">
        <f>E119+E118</f>
        <v>11932864.66</v>
      </c>
      <c r="F120" s="114">
        <f>F118+F119</f>
        <v>12557864.66</v>
      </c>
    </row>
    <row r="121" spans="1:7" ht="31.5" customHeight="1" x14ac:dyDescent="0.25">
      <c r="A121" s="21"/>
      <c r="B121" s="24"/>
      <c r="C121" s="23"/>
      <c r="D121" s="34"/>
      <c r="E121" s="12"/>
      <c r="F121" s="21"/>
    </row>
    <row r="122" spans="1:7" ht="24" customHeight="1" x14ac:dyDescent="0.25">
      <c r="A122" s="165" t="s">
        <v>172</v>
      </c>
      <c r="B122" s="166"/>
      <c r="C122" s="166"/>
      <c r="D122" s="166"/>
      <c r="E122" s="166"/>
      <c r="F122" s="110"/>
    </row>
    <row r="123" spans="1:7" ht="27.75" customHeight="1" x14ac:dyDescent="0.25">
      <c r="A123" s="115" t="s">
        <v>32</v>
      </c>
      <c r="B123" s="98" t="s">
        <v>121</v>
      </c>
      <c r="C123" s="98" t="s">
        <v>124</v>
      </c>
      <c r="D123" s="99" t="s">
        <v>248</v>
      </c>
      <c r="E123" s="116" t="s">
        <v>123</v>
      </c>
      <c r="F123" s="101" t="s">
        <v>531</v>
      </c>
    </row>
    <row r="124" spans="1:7" ht="28.5" customHeight="1" x14ac:dyDescent="0.25">
      <c r="A124" s="38"/>
      <c r="B124" s="93">
        <v>614819</v>
      </c>
      <c r="C124" s="96" t="s">
        <v>173</v>
      </c>
      <c r="D124" s="92">
        <f>D125+D126+D127</f>
        <v>13561561.68</v>
      </c>
      <c r="E124" s="97">
        <f>E125+E126+E127</f>
        <v>11917864.66</v>
      </c>
      <c r="F124" s="92">
        <v>12292846.66</v>
      </c>
      <c r="G124" s="18"/>
    </row>
    <row r="125" spans="1:7" ht="30.75" customHeight="1" x14ac:dyDescent="0.25">
      <c r="A125" s="35" t="s">
        <v>33</v>
      </c>
      <c r="B125" s="31">
        <v>6148191</v>
      </c>
      <c r="C125" s="14" t="s">
        <v>39</v>
      </c>
      <c r="D125" s="34">
        <v>1203750</v>
      </c>
      <c r="E125" s="66">
        <f>E129</f>
        <v>862000</v>
      </c>
      <c r="F125" s="80">
        <f>F129</f>
        <v>937825.5</v>
      </c>
      <c r="G125" s="18"/>
    </row>
    <row r="126" spans="1:7" ht="31.5" customHeight="1" x14ac:dyDescent="0.25">
      <c r="A126" s="13" t="s">
        <v>34</v>
      </c>
      <c r="B126" s="14">
        <v>6148192</v>
      </c>
      <c r="C126" s="14" t="s">
        <v>40</v>
      </c>
      <c r="D126" s="34">
        <v>7673500</v>
      </c>
      <c r="E126" s="66">
        <f>E160</f>
        <v>7043600</v>
      </c>
      <c r="F126" s="34">
        <f>F160</f>
        <v>7752774.5</v>
      </c>
    </row>
    <row r="127" spans="1:7" ht="66" customHeight="1" x14ac:dyDescent="0.25">
      <c r="A127" s="13" t="s">
        <v>299</v>
      </c>
      <c r="B127" s="14">
        <v>6148193</v>
      </c>
      <c r="C127" s="14" t="s">
        <v>300</v>
      </c>
      <c r="D127" s="63">
        <v>4684311.68</v>
      </c>
      <c r="E127" s="67">
        <f>E234</f>
        <v>4012264.6599999997</v>
      </c>
      <c r="F127" s="85">
        <f>F234</f>
        <v>3852264.6599999997</v>
      </c>
    </row>
    <row r="128" spans="1:7" ht="22.5" customHeight="1" x14ac:dyDescent="0.25">
      <c r="A128" s="38"/>
      <c r="B128" s="38"/>
      <c r="C128" s="90" t="s">
        <v>474</v>
      </c>
      <c r="D128" s="92">
        <f>D125+D126+D127</f>
        <v>13561561.68</v>
      </c>
      <c r="E128" s="97">
        <f>E124</f>
        <v>11917864.66</v>
      </c>
      <c r="F128" s="92">
        <f>F129+F160+F234</f>
        <v>12542864.66</v>
      </c>
      <c r="G128" s="18"/>
    </row>
    <row r="129" spans="1:7" ht="33" customHeight="1" x14ac:dyDescent="0.25">
      <c r="A129" s="102" t="s">
        <v>33</v>
      </c>
      <c r="B129" s="111">
        <v>6148191</v>
      </c>
      <c r="C129" s="161" t="s">
        <v>39</v>
      </c>
      <c r="D129" s="162"/>
      <c r="E129" s="117">
        <f>E130+E135+E144+E148+E149+E155+E159</f>
        <v>862000</v>
      </c>
      <c r="F129" s="118">
        <f>F130+F135+F144+F148+F149+F155+F159</f>
        <v>937825.5</v>
      </c>
      <c r="G129" s="36"/>
    </row>
    <row r="130" spans="1:7" ht="17.25" customHeight="1" x14ac:dyDescent="0.25">
      <c r="A130" s="102" t="s">
        <v>35</v>
      </c>
      <c r="B130" s="101">
        <v>61481911</v>
      </c>
      <c r="C130" s="152" t="s">
        <v>41</v>
      </c>
      <c r="D130" s="153"/>
      <c r="E130" s="117">
        <f>E131+E133+E132+E134</f>
        <v>175000</v>
      </c>
      <c r="F130" s="104">
        <f>F131+F133+F132+F134</f>
        <v>100000</v>
      </c>
    </row>
    <row r="131" spans="1:7" ht="18" customHeight="1" x14ac:dyDescent="0.25">
      <c r="A131" s="21" t="s">
        <v>175</v>
      </c>
      <c r="B131" s="35">
        <v>614819111</v>
      </c>
      <c r="C131" s="155" t="s">
        <v>201</v>
      </c>
      <c r="D131" s="156"/>
      <c r="E131" s="66">
        <v>30000</v>
      </c>
      <c r="F131" s="81">
        <v>0</v>
      </c>
    </row>
    <row r="132" spans="1:7" ht="15.75" customHeight="1" x14ac:dyDescent="0.25">
      <c r="A132" s="21" t="s">
        <v>176</v>
      </c>
      <c r="B132" s="35">
        <v>614819112</v>
      </c>
      <c r="C132" s="144" t="s">
        <v>196</v>
      </c>
      <c r="D132" s="154"/>
      <c r="E132" s="66">
        <v>30000</v>
      </c>
      <c r="F132" s="81">
        <v>0</v>
      </c>
    </row>
    <row r="133" spans="1:7" ht="36.75" customHeight="1" x14ac:dyDescent="0.25">
      <c r="A133" s="38" t="s">
        <v>227</v>
      </c>
      <c r="B133" s="35">
        <v>614819113</v>
      </c>
      <c r="C133" s="155" t="s">
        <v>174</v>
      </c>
      <c r="D133" s="156"/>
      <c r="E133" s="66">
        <v>15000</v>
      </c>
      <c r="F133" s="81">
        <v>0</v>
      </c>
    </row>
    <row r="134" spans="1:7" ht="32.25" customHeight="1" x14ac:dyDescent="0.25">
      <c r="A134" s="38" t="s">
        <v>240</v>
      </c>
      <c r="B134" s="35">
        <v>614819114</v>
      </c>
      <c r="C134" s="155" t="s">
        <v>239</v>
      </c>
      <c r="D134" s="156"/>
      <c r="E134" s="66">
        <v>100000</v>
      </c>
      <c r="F134" s="81">
        <v>100000</v>
      </c>
    </row>
    <row r="135" spans="1:7" ht="13.5" customHeight="1" x14ac:dyDescent="0.25">
      <c r="A135" s="102" t="s">
        <v>36</v>
      </c>
      <c r="B135" s="101">
        <v>61481912</v>
      </c>
      <c r="C135" s="163" t="s">
        <v>42</v>
      </c>
      <c r="D135" s="164"/>
      <c r="E135" s="117">
        <f>E136+E137+E138+E139+E140</f>
        <v>382000</v>
      </c>
      <c r="F135" s="117">
        <f>F136+F137+F138+F139+F140+F141+F142+F143</f>
        <v>546898</v>
      </c>
    </row>
    <row r="136" spans="1:7" ht="33.75" customHeight="1" x14ac:dyDescent="0.25">
      <c r="A136" s="21" t="s">
        <v>181</v>
      </c>
      <c r="B136" s="35">
        <v>614819121</v>
      </c>
      <c r="C136" s="144" t="s">
        <v>177</v>
      </c>
      <c r="D136" s="154"/>
      <c r="E136" s="66">
        <v>290000</v>
      </c>
      <c r="F136" s="81">
        <v>290000</v>
      </c>
    </row>
    <row r="137" spans="1:7" ht="16.5" customHeight="1" x14ac:dyDescent="0.25">
      <c r="A137" s="38" t="s">
        <v>283</v>
      </c>
      <c r="B137" s="35">
        <v>614819122</v>
      </c>
      <c r="C137" s="144" t="s">
        <v>178</v>
      </c>
      <c r="D137" s="154"/>
      <c r="E137" s="66">
        <v>20000</v>
      </c>
      <c r="F137" s="81">
        <v>19278</v>
      </c>
    </row>
    <row r="138" spans="1:7" ht="16.5" customHeight="1" x14ac:dyDescent="0.25">
      <c r="A138" s="38" t="s">
        <v>182</v>
      </c>
      <c r="B138" s="35">
        <v>614819123</v>
      </c>
      <c r="C138" s="144" t="s">
        <v>269</v>
      </c>
      <c r="D138" s="154"/>
      <c r="E138" s="66">
        <v>7000</v>
      </c>
      <c r="F138" s="81">
        <v>4950</v>
      </c>
    </row>
    <row r="139" spans="1:7" ht="16.5" customHeight="1" x14ac:dyDescent="0.25">
      <c r="A139" s="21" t="s">
        <v>183</v>
      </c>
      <c r="B139" s="35">
        <v>614819124</v>
      </c>
      <c r="C139" s="144" t="s">
        <v>179</v>
      </c>
      <c r="D139" s="154"/>
      <c r="E139" s="66">
        <v>5000</v>
      </c>
      <c r="F139" s="81">
        <v>5000</v>
      </c>
    </row>
    <row r="140" spans="1:7" ht="17.25" customHeight="1" x14ac:dyDescent="0.25">
      <c r="A140" s="21" t="s">
        <v>284</v>
      </c>
      <c r="B140" s="35">
        <v>614819125</v>
      </c>
      <c r="C140" s="144" t="s">
        <v>180</v>
      </c>
      <c r="D140" s="154"/>
      <c r="E140" s="66">
        <v>60000</v>
      </c>
      <c r="F140" s="81">
        <v>59670</v>
      </c>
    </row>
    <row r="141" spans="1:7" ht="18" customHeight="1" x14ac:dyDescent="0.25">
      <c r="A141" s="21" t="s">
        <v>505</v>
      </c>
      <c r="B141" s="35">
        <v>614819126</v>
      </c>
      <c r="C141" s="144" t="s">
        <v>504</v>
      </c>
      <c r="D141" s="154"/>
      <c r="E141" s="66">
        <v>0</v>
      </c>
      <c r="F141" s="86">
        <v>25000</v>
      </c>
    </row>
    <row r="142" spans="1:7" ht="18" customHeight="1" x14ac:dyDescent="0.25">
      <c r="A142" s="21" t="s">
        <v>518</v>
      </c>
      <c r="B142" s="35">
        <v>614819127</v>
      </c>
      <c r="C142" s="144" t="s">
        <v>506</v>
      </c>
      <c r="D142" s="154"/>
      <c r="E142" s="66">
        <v>0</v>
      </c>
      <c r="F142" s="86">
        <v>50000</v>
      </c>
    </row>
    <row r="143" spans="1:7" ht="18" customHeight="1" x14ac:dyDescent="0.25">
      <c r="A143" s="21" t="s">
        <v>519</v>
      </c>
      <c r="B143" s="35">
        <v>614819128</v>
      </c>
      <c r="C143" s="144" t="s">
        <v>507</v>
      </c>
      <c r="D143" s="154"/>
      <c r="E143" s="66">
        <v>0</v>
      </c>
      <c r="F143" s="86">
        <v>93000</v>
      </c>
    </row>
    <row r="144" spans="1:7" x14ac:dyDescent="0.25">
      <c r="A144" s="102" t="s">
        <v>37</v>
      </c>
      <c r="B144" s="101">
        <v>61481913</v>
      </c>
      <c r="C144" s="163" t="s">
        <v>43</v>
      </c>
      <c r="D144" s="164"/>
      <c r="E144" s="117">
        <f>E145+E146</f>
        <v>100000</v>
      </c>
      <c r="F144" s="117">
        <f>F145+F146+F147</f>
        <v>120599.3</v>
      </c>
    </row>
    <row r="145" spans="1:10" ht="18" customHeight="1" x14ac:dyDescent="0.25">
      <c r="A145" s="21" t="s">
        <v>129</v>
      </c>
      <c r="B145" s="35">
        <v>614819131</v>
      </c>
      <c r="C145" s="144" t="s">
        <v>130</v>
      </c>
      <c r="D145" s="154"/>
      <c r="E145" s="66">
        <v>80000</v>
      </c>
      <c r="F145" s="81">
        <v>79899.3</v>
      </c>
    </row>
    <row r="146" spans="1:10" ht="30" customHeight="1" x14ac:dyDescent="0.25">
      <c r="A146" s="21" t="s">
        <v>184</v>
      </c>
      <c r="B146" s="35">
        <v>614819132</v>
      </c>
      <c r="C146" s="144" t="s">
        <v>200</v>
      </c>
      <c r="D146" s="154"/>
      <c r="E146" s="66">
        <v>20000</v>
      </c>
      <c r="F146" s="81">
        <v>10700</v>
      </c>
    </row>
    <row r="147" spans="1:10" ht="32.25" customHeight="1" x14ac:dyDescent="0.25">
      <c r="A147" s="21" t="s">
        <v>517</v>
      </c>
      <c r="B147" s="35">
        <v>614819133</v>
      </c>
      <c r="C147" s="144" t="s">
        <v>508</v>
      </c>
      <c r="D147" s="154"/>
      <c r="E147" s="66">
        <v>0</v>
      </c>
      <c r="F147" s="81">
        <v>30000</v>
      </c>
    </row>
    <row r="148" spans="1:10" ht="17.25" customHeight="1" x14ac:dyDescent="0.25">
      <c r="A148" s="102" t="s">
        <v>38</v>
      </c>
      <c r="B148" s="101">
        <v>61481914</v>
      </c>
      <c r="C148" s="163" t="s">
        <v>44</v>
      </c>
      <c r="D148" s="164"/>
      <c r="E148" s="117">
        <v>10000</v>
      </c>
      <c r="F148" s="119">
        <v>10000</v>
      </c>
    </row>
    <row r="149" spans="1:10" ht="17.25" customHeight="1" x14ac:dyDescent="0.25">
      <c r="A149" s="102" t="s">
        <v>242</v>
      </c>
      <c r="B149" s="101">
        <v>61481915</v>
      </c>
      <c r="C149" s="163" t="s">
        <v>45</v>
      </c>
      <c r="D149" s="164"/>
      <c r="E149" s="117">
        <f>E150+E151+E152+E153+E154</f>
        <v>95000</v>
      </c>
      <c r="F149" s="119">
        <f>F150+F151+F152+F153+F154</f>
        <v>80328.2</v>
      </c>
    </row>
    <row r="150" spans="1:10" ht="18.75" customHeight="1" x14ac:dyDescent="0.25">
      <c r="A150" s="21" t="s">
        <v>256</v>
      </c>
      <c r="B150" s="35">
        <v>614819151</v>
      </c>
      <c r="C150" s="144" t="s">
        <v>132</v>
      </c>
      <c r="D150" s="154"/>
      <c r="E150" s="66">
        <v>25000</v>
      </c>
      <c r="F150" s="12">
        <v>25000</v>
      </c>
    </row>
    <row r="151" spans="1:10" ht="16.5" customHeight="1" x14ac:dyDescent="0.25">
      <c r="A151" s="21" t="s">
        <v>257</v>
      </c>
      <c r="B151" s="35">
        <v>614819152</v>
      </c>
      <c r="C151" s="144" t="s">
        <v>134</v>
      </c>
      <c r="D151" s="154"/>
      <c r="E151" s="66">
        <v>5000</v>
      </c>
      <c r="F151" s="12">
        <v>328.2</v>
      </c>
    </row>
    <row r="152" spans="1:10" ht="16.5" customHeight="1" x14ac:dyDescent="0.25">
      <c r="A152" s="21" t="s">
        <v>258</v>
      </c>
      <c r="B152" s="35">
        <v>614819153</v>
      </c>
      <c r="C152" s="144" t="s">
        <v>241</v>
      </c>
      <c r="D152" s="154"/>
      <c r="E152" s="66">
        <v>15000</v>
      </c>
      <c r="F152" s="12">
        <v>15000</v>
      </c>
      <c r="J152" s="16"/>
    </row>
    <row r="153" spans="1:10" ht="15.75" customHeight="1" x14ac:dyDescent="0.25">
      <c r="A153" s="21" t="s">
        <v>259</v>
      </c>
      <c r="B153" s="35">
        <v>614819154</v>
      </c>
      <c r="C153" s="144" t="s">
        <v>136</v>
      </c>
      <c r="D153" s="154"/>
      <c r="E153" s="66">
        <v>35000</v>
      </c>
      <c r="F153" s="12">
        <v>35000</v>
      </c>
    </row>
    <row r="154" spans="1:10" ht="16.5" customHeight="1" x14ac:dyDescent="0.25">
      <c r="A154" s="21" t="s">
        <v>260</v>
      </c>
      <c r="B154" s="35">
        <v>614819155</v>
      </c>
      <c r="C154" s="144" t="s">
        <v>137</v>
      </c>
      <c r="D154" s="154"/>
      <c r="E154" s="66">
        <v>15000</v>
      </c>
      <c r="F154" s="12">
        <v>5000</v>
      </c>
    </row>
    <row r="155" spans="1:10" ht="20.25" customHeight="1" x14ac:dyDescent="0.25">
      <c r="A155" s="102" t="s">
        <v>243</v>
      </c>
      <c r="B155" s="101">
        <v>61481916</v>
      </c>
      <c r="C155" s="152" t="s">
        <v>268</v>
      </c>
      <c r="D155" s="153"/>
      <c r="E155" s="117">
        <f>E156+E157+E158</f>
        <v>80000</v>
      </c>
      <c r="F155" s="119">
        <f>F156+F157+F158</f>
        <v>60000</v>
      </c>
    </row>
    <row r="156" spans="1:10" ht="16.5" customHeight="1" x14ac:dyDescent="0.25">
      <c r="A156" s="21" t="s">
        <v>131</v>
      </c>
      <c r="B156" s="35">
        <v>614819161</v>
      </c>
      <c r="C156" s="144" t="s">
        <v>138</v>
      </c>
      <c r="D156" s="154"/>
      <c r="E156" s="66">
        <v>40000</v>
      </c>
      <c r="F156" s="12">
        <v>25000</v>
      </c>
    </row>
    <row r="157" spans="1:10" ht="15.75" customHeight="1" x14ac:dyDescent="0.25">
      <c r="A157" s="21" t="s">
        <v>133</v>
      </c>
      <c r="B157" s="35">
        <v>614819162</v>
      </c>
      <c r="C157" s="144" t="s">
        <v>139</v>
      </c>
      <c r="D157" s="154"/>
      <c r="E157" s="66">
        <v>20000</v>
      </c>
      <c r="F157" s="66">
        <v>15000</v>
      </c>
    </row>
    <row r="158" spans="1:10" ht="15.75" customHeight="1" x14ac:dyDescent="0.25">
      <c r="A158" s="21" t="s">
        <v>135</v>
      </c>
      <c r="B158" s="35">
        <v>614819163</v>
      </c>
      <c r="C158" s="144" t="s">
        <v>222</v>
      </c>
      <c r="D158" s="154"/>
      <c r="E158" s="66">
        <v>20000</v>
      </c>
      <c r="F158" s="66">
        <v>20000</v>
      </c>
    </row>
    <row r="159" spans="1:10" ht="18" customHeight="1" x14ac:dyDescent="0.25">
      <c r="A159" s="102" t="s">
        <v>244</v>
      </c>
      <c r="B159" s="101">
        <v>61481917</v>
      </c>
      <c r="C159" s="163" t="s">
        <v>46</v>
      </c>
      <c r="D159" s="164"/>
      <c r="E159" s="117">
        <v>20000</v>
      </c>
      <c r="F159" s="119">
        <v>20000</v>
      </c>
    </row>
    <row r="160" spans="1:10" ht="20.25" customHeight="1" x14ac:dyDescent="0.25">
      <c r="A160" s="120" t="s">
        <v>34</v>
      </c>
      <c r="B160" s="98">
        <v>6148192</v>
      </c>
      <c r="C160" s="161" t="s">
        <v>40</v>
      </c>
      <c r="D160" s="162"/>
      <c r="E160" s="121">
        <f>E161+E188+E230</f>
        <v>7043600</v>
      </c>
      <c r="F160" s="119">
        <f>F161+F188+F230</f>
        <v>7752774.5</v>
      </c>
    </row>
    <row r="161" spans="1:6" ht="20.25" customHeight="1" x14ac:dyDescent="0.25">
      <c r="A161" s="102" t="s">
        <v>48</v>
      </c>
      <c r="B161" s="101">
        <v>61481921</v>
      </c>
      <c r="C161" s="152" t="s">
        <v>50</v>
      </c>
      <c r="D161" s="153"/>
      <c r="E161" s="117">
        <f>E162+E173</f>
        <v>2902000</v>
      </c>
      <c r="F161" s="119">
        <f>F162+F173</f>
        <v>3340893.8</v>
      </c>
    </row>
    <row r="162" spans="1:6" ht="36.75" customHeight="1" x14ac:dyDescent="0.25">
      <c r="A162" s="23" t="s">
        <v>142</v>
      </c>
      <c r="B162" s="37">
        <v>614819211</v>
      </c>
      <c r="C162" s="159" t="s">
        <v>143</v>
      </c>
      <c r="D162" s="160"/>
      <c r="E162" s="65">
        <f>SUM(E163:E171)</f>
        <v>1892000</v>
      </c>
      <c r="F162" s="82">
        <f>F163+F164+F165+F166+F167+F168+F169+F170+F171+F172</f>
        <v>2019458.25</v>
      </c>
    </row>
    <row r="163" spans="1:6" ht="36" customHeight="1" x14ac:dyDescent="0.25">
      <c r="A163" s="21" t="s">
        <v>144</v>
      </c>
      <c r="B163" s="35">
        <v>6148192111</v>
      </c>
      <c r="C163" s="144" t="s">
        <v>145</v>
      </c>
      <c r="D163" s="154"/>
      <c r="E163" s="66">
        <v>400000</v>
      </c>
      <c r="F163" s="81">
        <v>399248.21</v>
      </c>
    </row>
    <row r="164" spans="1:6" ht="36" customHeight="1" x14ac:dyDescent="0.25">
      <c r="A164" s="21" t="s">
        <v>146</v>
      </c>
      <c r="B164" s="35">
        <v>6148192112</v>
      </c>
      <c r="C164" s="144" t="s">
        <v>147</v>
      </c>
      <c r="D164" s="154"/>
      <c r="E164" s="66">
        <v>687000</v>
      </c>
      <c r="F164" s="81">
        <v>686902.45</v>
      </c>
    </row>
    <row r="165" spans="1:6" ht="31.5" customHeight="1" x14ac:dyDescent="0.25">
      <c r="A165" s="21" t="s">
        <v>148</v>
      </c>
      <c r="B165" s="35">
        <v>6148192113</v>
      </c>
      <c r="C165" s="144" t="s">
        <v>149</v>
      </c>
      <c r="D165" s="154"/>
      <c r="E165" s="66">
        <v>63000</v>
      </c>
      <c r="F165" s="81">
        <v>62673.49</v>
      </c>
    </row>
    <row r="166" spans="1:6" ht="18" customHeight="1" x14ac:dyDescent="0.25">
      <c r="A166" s="21" t="s">
        <v>150</v>
      </c>
      <c r="B166" s="35">
        <v>6148192114</v>
      </c>
      <c r="C166" s="144" t="s">
        <v>151</v>
      </c>
      <c r="D166" s="154"/>
      <c r="E166" s="66">
        <v>25000</v>
      </c>
      <c r="F166" s="81">
        <v>23786.1</v>
      </c>
    </row>
    <row r="167" spans="1:6" ht="21" customHeight="1" x14ac:dyDescent="0.25">
      <c r="A167" s="21" t="s">
        <v>152</v>
      </c>
      <c r="B167" s="35">
        <v>6148192115</v>
      </c>
      <c r="C167" s="144" t="s">
        <v>153</v>
      </c>
      <c r="D167" s="154"/>
      <c r="E167" s="66">
        <v>17000</v>
      </c>
      <c r="F167" s="81">
        <v>16848</v>
      </c>
    </row>
    <row r="168" spans="1:6" ht="35.25" customHeight="1" x14ac:dyDescent="0.25">
      <c r="A168" s="21" t="s">
        <v>154</v>
      </c>
      <c r="B168" s="35">
        <v>6148192116</v>
      </c>
      <c r="C168" s="144" t="s">
        <v>155</v>
      </c>
      <c r="D168" s="154"/>
      <c r="E168" s="66">
        <v>100000</v>
      </c>
      <c r="F168" s="84">
        <v>300000</v>
      </c>
    </row>
    <row r="169" spans="1:6" ht="35.25" customHeight="1" x14ac:dyDescent="0.25">
      <c r="A169" s="21" t="s">
        <v>156</v>
      </c>
      <c r="B169" s="35">
        <v>6148192117</v>
      </c>
      <c r="C169" s="155" t="s">
        <v>534</v>
      </c>
      <c r="D169" s="156"/>
      <c r="E169" s="66">
        <v>100000</v>
      </c>
      <c r="F169" s="81">
        <v>100000</v>
      </c>
    </row>
    <row r="170" spans="1:6" ht="32.25" customHeight="1" x14ac:dyDescent="0.25">
      <c r="A170" s="21" t="s">
        <v>157</v>
      </c>
      <c r="B170" s="35">
        <v>6148192118</v>
      </c>
      <c r="C170" s="157" t="s">
        <v>158</v>
      </c>
      <c r="D170" s="158"/>
      <c r="E170" s="66">
        <v>300000</v>
      </c>
      <c r="F170" s="81">
        <v>200000</v>
      </c>
    </row>
    <row r="171" spans="1:6" ht="21.75" customHeight="1" x14ac:dyDescent="0.25">
      <c r="A171" s="21" t="s">
        <v>159</v>
      </c>
      <c r="B171" s="35">
        <v>6148192119</v>
      </c>
      <c r="C171" s="144" t="s">
        <v>160</v>
      </c>
      <c r="D171" s="154"/>
      <c r="E171" s="66">
        <v>200000</v>
      </c>
      <c r="F171" s="81">
        <v>0</v>
      </c>
    </row>
    <row r="172" spans="1:6" ht="30.75" customHeight="1" x14ac:dyDescent="0.25">
      <c r="A172" s="21" t="s">
        <v>535</v>
      </c>
      <c r="B172" s="35">
        <v>61481921110</v>
      </c>
      <c r="C172" s="144" t="s">
        <v>536</v>
      </c>
      <c r="D172" s="145"/>
      <c r="E172" s="66"/>
      <c r="F172" s="81">
        <v>230000</v>
      </c>
    </row>
    <row r="173" spans="1:6" ht="20.25" customHeight="1" x14ac:dyDescent="0.25">
      <c r="A173" s="23" t="s">
        <v>49</v>
      </c>
      <c r="B173" s="23">
        <v>614819212</v>
      </c>
      <c r="C173" s="159" t="s">
        <v>161</v>
      </c>
      <c r="D173" s="160"/>
      <c r="E173" s="65">
        <f>E174+E175+E176+E177+E178+E179+E180+E181</f>
        <v>1010000</v>
      </c>
      <c r="F173" s="82">
        <f>F174+F175+F176+F177+F178+F179+F180+F181+F182+F183+F184+F185+F186+F187</f>
        <v>1321435.55</v>
      </c>
    </row>
    <row r="174" spans="1:6" ht="36.75" customHeight="1" x14ac:dyDescent="0.25">
      <c r="A174" s="21" t="s">
        <v>188</v>
      </c>
      <c r="B174" s="21">
        <v>6148192121</v>
      </c>
      <c r="C174" s="144" t="s">
        <v>275</v>
      </c>
      <c r="D174" s="154"/>
      <c r="E174" s="66">
        <v>60000</v>
      </c>
      <c r="F174" s="81">
        <v>19422</v>
      </c>
    </row>
    <row r="175" spans="1:6" ht="16.5" customHeight="1" x14ac:dyDescent="0.25">
      <c r="A175" s="21" t="s">
        <v>189</v>
      </c>
      <c r="B175" s="21">
        <v>6148192122</v>
      </c>
      <c r="C175" s="144" t="s">
        <v>185</v>
      </c>
      <c r="D175" s="154"/>
      <c r="E175" s="66">
        <v>30000</v>
      </c>
      <c r="F175" s="81">
        <v>11934</v>
      </c>
    </row>
    <row r="176" spans="1:6" ht="19.5" customHeight="1" x14ac:dyDescent="0.25">
      <c r="A176" s="21" t="s">
        <v>190</v>
      </c>
      <c r="B176" s="21">
        <v>6148192123</v>
      </c>
      <c r="C176" s="144" t="s">
        <v>186</v>
      </c>
      <c r="D176" s="154"/>
      <c r="E176" s="66">
        <v>20000</v>
      </c>
      <c r="F176" s="81">
        <v>15444</v>
      </c>
    </row>
    <row r="177" spans="1:9" ht="33" customHeight="1" x14ac:dyDescent="0.25">
      <c r="A177" s="21" t="s">
        <v>191</v>
      </c>
      <c r="B177" s="21">
        <v>6148192124</v>
      </c>
      <c r="C177" s="144" t="s">
        <v>202</v>
      </c>
      <c r="D177" s="154"/>
      <c r="E177" s="66">
        <v>300000</v>
      </c>
      <c r="F177" s="81">
        <v>0</v>
      </c>
    </row>
    <row r="178" spans="1:9" ht="37.5" customHeight="1" x14ac:dyDescent="0.25">
      <c r="A178" s="21" t="s">
        <v>192</v>
      </c>
      <c r="B178" s="21">
        <v>6148192125</v>
      </c>
      <c r="C178" s="144" t="s">
        <v>203</v>
      </c>
      <c r="D178" s="154"/>
      <c r="E178" s="66">
        <v>100000</v>
      </c>
      <c r="F178" s="81">
        <v>6903</v>
      </c>
    </row>
    <row r="179" spans="1:9" ht="18.75" customHeight="1" x14ac:dyDescent="0.25">
      <c r="A179" s="21" t="s">
        <v>193</v>
      </c>
      <c r="B179" s="21">
        <v>6148192126</v>
      </c>
      <c r="C179" s="144" t="s">
        <v>247</v>
      </c>
      <c r="D179" s="154"/>
      <c r="E179" s="66">
        <v>100000</v>
      </c>
      <c r="F179" s="81">
        <v>90574.24</v>
      </c>
    </row>
    <row r="180" spans="1:9" ht="18.75" customHeight="1" x14ac:dyDescent="0.25">
      <c r="A180" s="21" t="s">
        <v>194</v>
      </c>
      <c r="B180" s="21">
        <v>6148192127</v>
      </c>
      <c r="C180" s="144" t="s">
        <v>223</v>
      </c>
      <c r="D180" s="154"/>
      <c r="E180" s="66">
        <v>100000</v>
      </c>
      <c r="F180" s="81">
        <v>92158.31</v>
      </c>
    </row>
    <row r="181" spans="1:9" ht="33" customHeight="1" x14ac:dyDescent="0.25">
      <c r="A181" s="21" t="s">
        <v>195</v>
      </c>
      <c r="B181" s="21">
        <v>6148192128</v>
      </c>
      <c r="C181" s="144" t="s">
        <v>187</v>
      </c>
      <c r="D181" s="154"/>
      <c r="E181" s="66">
        <v>300000</v>
      </c>
      <c r="F181" s="81">
        <v>300000</v>
      </c>
    </row>
    <row r="182" spans="1:9" ht="33" customHeight="1" x14ac:dyDescent="0.25">
      <c r="A182" s="21" t="s">
        <v>496</v>
      </c>
      <c r="B182" s="21">
        <v>6148192129</v>
      </c>
      <c r="C182" s="157" t="s">
        <v>520</v>
      </c>
      <c r="D182" s="158"/>
      <c r="E182" s="66">
        <v>0</v>
      </c>
      <c r="F182" s="81">
        <v>300000</v>
      </c>
    </row>
    <row r="183" spans="1:9" ht="33" customHeight="1" x14ac:dyDescent="0.25">
      <c r="A183" s="21" t="s">
        <v>497</v>
      </c>
      <c r="B183" s="21">
        <v>61481921210</v>
      </c>
      <c r="C183" s="157" t="s">
        <v>521</v>
      </c>
      <c r="D183" s="158"/>
      <c r="E183" s="66">
        <v>0</v>
      </c>
      <c r="F183" s="81">
        <v>300000</v>
      </c>
    </row>
    <row r="184" spans="1:9" ht="33" customHeight="1" x14ac:dyDescent="0.25">
      <c r="A184" s="21" t="s">
        <v>513</v>
      </c>
      <c r="B184" s="21">
        <v>61481921211</v>
      </c>
      <c r="C184" s="144" t="s">
        <v>512</v>
      </c>
      <c r="D184" s="154"/>
      <c r="E184" s="66">
        <v>0</v>
      </c>
      <c r="F184" s="81">
        <v>25000</v>
      </c>
    </row>
    <row r="185" spans="1:9" ht="33" customHeight="1" x14ac:dyDescent="0.25">
      <c r="A185" s="21" t="s">
        <v>514</v>
      </c>
      <c r="B185" s="21">
        <v>61481921212</v>
      </c>
      <c r="C185" s="144" t="s">
        <v>509</v>
      </c>
      <c r="D185" s="154"/>
      <c r="E185" s="66">
        <v>0</v>
      </c>
      <c r="F185" s="81">
        <v>80000</v>
      </c>
    </row>
    <row r="186" spans="1:9" ht="33" customHeight="1" x14ac:dyDescent="0.25">
      <c r="A186" s="21" t="s">
        <v>515</v>
      </c>
      <c r="B186" s="21">
        <v>61481921213</v>
      </c>
      <c r="C186" s="182" t="s">
        <v>511</v>
      </c>
      <c r="D186" s="182"/>
      <c r="E186" s="12">
        <v>0</v>
      </c>
      <c r="F186" s="34">
        <v>30000</v>
      </c>
    </row>
    <row r="187" spans="1:9" ht="24" customHeight="1" x14ac:dyDescent="0.25">
      <c r="A187" s="21" t="s">
        <v>516</v>
      </c>
      <c r="B187" s="21">
        <v>61481921214</v>
      </c>
      <c r="C187" s="182" t="s">
        <v>510</v>
      </c>
      <c r="D187" s="182"/>
      <c r="E187" s="12">
        <v>0</v>
      </c>
      <c r="F187" s="81">
        <v>50000</v>
      </c>
    </row>
    <row r="188" spans="1:9" ht="33" customHeight="1" x14ac:dyDescent="0.25">
      <c r="A188" s="102" t="s">
        <v>51</v>
      </c>
      <c r="B188" s="98">
        <v>61481922</v>
      </c>
      <c r="C188" s="161" t="s">
        <v>52</v>
      </c>
      <c r="D188" s="162"/>
      <c r="E188" s="117">
        <f>E189+E198</f>
        <v>3911600</v>
      </c>
      <c r="F188" s="119">
        <f>F189+F198</f>
        <v>4151880.6999999997</v>
      </c>
      <c r="I188" s="6" t="s">
        <v>163</v>
      </c>
    </row>
    <row r="189" spans="1:9" ht="19.5" customHeight="1" x14ac:dyDescent="0.25">
      <c r="A189" s="23" t="s">
        <v>53</v>
      </c>
      <c r="B189" s="37">
        <v>614819221</v>
      </c>
      <c r="C189" s="185" t="s">
        <v>55</v>
      </c>
      <c r="D189" s="186"/>
      <c r="E189" s="65">
        <f>E190+E191+E192+E193+E194+E195+E196+E197</f>
        <v>290000</v>
      </c>
      <c r="F189" s="82">
        <f>F190+F191+F192+F193+F194+F195+F196+F197</f>
        <v>183251.47999999998</v>
      </c>
    </row>
    <row r="190" spans="1:9" ht="34.5" customHeight="1" x14ac:dyDescent="0.25">
      <c r="A190" s="39" t="s">
        <v>232</v>
      </c>
      <c r="B190" s="35">
        <v>6148192211</v>
      </c>
      <c r="C190" s="144" t="s">
        <v>204</v>
      </c>
      <c r="D190" s="154"/>
      <c r="E190" s="66">
        <v>40000</v>
      </c>
      <c r="F190" s="81">
        <v>21879</v>
      </c>
    </row>
    <row r="191" spans="1:9" ht="32.25" customHeight="1" x14ac:dyDescent="0.25">
      <c r="A191" s="39" t="s">
        <v>233</v>
      </c>
      <c r="B191" s="35">
        <v>6148192212</v>
      </c>
      <c r="C191" s="179" t="s">
        <v>230</v>
      </c>
      <c r="D191" s="180"/>
      <c r="E191" s="68">
        <v>50000</v>
      </c>
      <c r="F191" s="81">
        <v>17360</v>
      </c>
    </row>
    <row r="192" spans="1:9" ht="33" customHeight="1" x14ac:dyDescent="0.25">
      <c r="A192" s="39" t="s">
        <v>198</v>
      </c>
      <c r="B192" s="35">
        <v>6148192213</v>
      </c>
      <c r="C192" s="179" t="s">
        <v>229</v>
      </c>
      <c r="D192" s="180"/>
      <c r="E192" s="68">
        <v>30000</v>
      </c>
      <c r="F192" s="81">
        <v>8468.4599999999991</v>
      </c>
    </row>
    <row r="193" spans="1:6" ht="36" customHeight="1" x14ac:dyDescent="0.25">
      <c r="A193" s="39" t="s">
        <v>234</v>
      </c>
      <c r="B193" s="35">
        <v>6148192214</v>
      </c>
      <c r="C193" s="179" t="s">
        <v>228</v>
      </c>
      <c r="D193" s="180"/>
      <c r="E193" s="68">
        <v>20000</v>
      </c>
      <c r="F193" s="81">
        <v>9512.1</v>
      </c>
    </row>
    <row r="194" spans="1:6" ht="33" customHeight="1" x14ac:dyDescent="0.25">
      <c r="A194" s="39" t="s">
        <v>235</v>
      </c>
      <c r="B194" s="35">
        <v>6148192215</v>
      </c>
      <c r="C194" s="148" t="s">
        <v>231</v>
      </c>
      <c r="D194" s="173"/>
      <c r="E194" s="68">
        <v>25000</v>
      </c>
      <c r="F194" s="81">
        <v>10852.92</v>
      </c>
    </row>
    <row r="195" spans="1:6" ht="32.25" customHeight="1" x14ac:dyDescent="0.25">
      <c r="A195" s="39" t="s">
        <v>236</v>
      </c>
      <c r="B195" s="35">
        <v>6148192216</v>
      </c>
      <c r="C195" s="148" t="s">
        <v>246</v>
      </c>
      <c r="D195" s="173"/>
      <c r="E195" s="68">
        <v>20000</v>
      </c>
      <c r="F195" s="81">
        <v>10179</v>
      </c>
    </row>
    <row r="196" spans="1:6" ht="36.75" customHeight="1" x14ac:dyDescent="0.25">
      <c r="A196" s="39" t="s">
        <v>237</v>
      </c>
      <c r="B196" s="35">
        <v>6148192217</v>
      </c>
      <c r="C196" s="148" t="s">
        <v>224</v>
      </c>
      <c r="D196" s="173"/>
      <c r="E196" s="68">
        <v>25000</v>
      </c>
      <c r="F196" s="84">
        <v>25000</v>
      </c>
    </row>
    <row r="197" spans="1:6" ht="33" customHeight="1" x14ac:dyDescent="0.25">
      <c r="A197" s="39" t="s">
        <v>238</v>
      </c>
      <c r="B197" s="35">
        <v>6148192218</v>
      </c>
      <c r="C197" s="148" t="s">
        <v>221</v>
      </c>
      <c r="D197" s="173"/>
      <c r="E197" s="68">
        <v>80000</v>
      </c>
      <c r="F197" s="81">
        <v>80000</v>
      </c>
    </row>
    <row r="198" spans="1:6" ht="27" customHeight="1" x14ac:dyDescent="0.25">
      <c r="A198" s="23" t="s">
        <v>54</v>
      </c>
      <c r="B198" s="41">
        <v>614819222</v>
      </c>
      <c r="C198" s="185" t="s">
        <v>56</v>
      </c>
      <c r="D198" s="186"/>
      <c r="E198" s="69">
        <f>E199+E200+E201+E202+E203+E204+E205+E206+E207+E208+E209+E210+E211+E212+E213+E214+E215+E216+E217+E218+E219+E220</f>
        <v>3621600</v>
      </c>
      <c r="F198" s="82">
        <f>SUM(F199:F229)</f>
        <v>3968629.2199999997</v>
      </c>
    </row>
    <row r="199" spans="1:6" ht="23.25" customHeight="1" x14ac:dyDescent="0.25">
      <c r="A199" s="39" t="s">
        <v>199</v>
      </c>
      <c r="B199" s="59">
        <v>6148192221</v>
      </c>
      <c r="C199" s="144" t="s">
        <v>225</v>
      </c>
      <c r="D199" s="154"/>
      <c r="E199" s="66">
        <v>90000</v>
      </c>
      <c r="F199" s="81">
        <v>90000</v>
      </c>
    </row>
    <row r="200" spans="1:6" ht="51" customHeight="1" x14ac:dyDescent="0.25">
      <c r="A200" s="39" t="s">
        <v>205</v>
      </c>
      <c r="B200" s="35">
        <v>6148192222</v>
      </c>
      <c r="C200" s="179" t="s">
        <v>286</v>
      </c>
      <c r="D200" s="180"/>
      <c r="E200" s="68">
        <v>400000</v>
      </c>
      <c r="F200" s="81">
        <v>400000</v>
      </c>
    </row>
    <row r="201" spans="1:6" ht="34.5" customHeight="1" x14ac:dyDescent="0.25">
      <c r="A201" s="39" t="s">
        <v>206</v>
      </c>
      <c r="B201" s="58">
        <v>6148192223</v>
      </c>
      <c r="C201" s="179" t="s">
        <v>287</v>
      </c>
      <c r="D201" s="180"/>
      <c r="E201" s="68">
        <v>400000</v>
      </c>
      <c r="F201" s="81">
        <v>0</v>
      </c>
    </row>
    <row r="202" spans="1:6" ht="33.75" customHeight="1" x14ac:dyDescent="0.25">
      <c r="A202" s="39" t="s">
        <v>207</v>
      </c>
      <c r="B202" s="35">
        <v>6148192224</v>
      </c>
      <c r="C202" s="179" t="s">
        <v>288</v>
      </c>
      <c r="D202" s="180"/>
      <c r="E202" s="68">
        <v>100000</v>
      </c>
      <c r="F202" s="81">
        <v>0</v>
      </c>
    </row>
    <row r="203" spans="1:6" ht="18" customHeight="1" x14ac:dyDescent="0.25">
      <c r="A203" s="39" t="s">
        <v>208</v>
      </c>
      <c r="B203" s="35">
        <v>6148192225</v>
      </c>
      <c r="C203" s="179" t="s">
        <v>276</v>
      </c>
      <c r="D203" s="180"/>
      <c r="E203" s="68">
        <v>300000</v>
      </c>
      <c r="F203" s="81">
        <v>350000</v>
      </c>
    </row>
    <row r="204" spans="1:6" ht="33" customHeight="1" x14ac:dyDescent="0.25">
      <c r="A204" s="39" t="s">
        <v>209</v>
      </c>
      <c r="B204" s="35">
        <v>6148192226</v>
      </c>
      <c r="C204" s="179" t="s">
        <v>289</v>
      </c>
      <c r="D204" s="180"/>
      <c r="E204" s="68">
        <v>200000</v>
      </c>
      <c r="F204" s="81">
        <v>136701.31</v>
      </c>
    </row>
    <row r="205" spans="1:6" ht="33" customHeight="1" x14ac:dyDescent="0.25">
      <c r="A205" s="39" t="s">
        <v>210</v>
      </c>
      <c r="B205" s="35">
        <v>6148192227</v>
      </c>
      <c r="C205" s="179" t="s">
        <v>290</v>
      </c>
      <c r="D205" s="180"/>
      <c r="E205" s="68">
        <v>90000</v>
      </c>
      <c r="F205" s="81">
        <v>75821.98</v>
      </c>
    </row>
    <row r="206" spans="1:6" ht="34.5" customHeight="1" x14ac:dyDescent="0.25">
      <c r="A206" s="39" t="s">
        <v>211</v>
      </c>
      <c r="B206" s="35">
        <v>6148192228</v>
      </c>
      <c r="C206" s="179" t="s">
        <v>291</v>
      </c>
      <c r="D206" s="180"/>
      <c r="E206" s="68">
        <v>90000</v>
      </c>
      <c r="F206" s="81">
        <v>87087.76</v>
      </c>
    </row>
    <row r="207" spans="1:6" ht="33.75" customHeight="1" x14ac:dyDescent="0.25">
      <c r="A207" s="39" t="s">
        <v>212</v>
      </c>
      <c r="B207" s="35">
        <v>6148192229</v>
      </c>
      <c r="C207" s="179" t="s">
        <v>292</v>
      </c>
      <c r="D207" s="180"/>
      <c r="E207" s="68">
        <v>150000</v>
      </c>
      <c r="F207" s="81">
        <v>150000</v>
      </c>
    </row>
    <row r="208" spans="1:6" ht="35.25" customHeight="1" x14ac:dyDescent="0.25">
      <c r="A208" s="39" t="s">
        <v>213</v>
      </c>
      <c r="B208" s="35">
        <v>61481922210</v>
      </c>
      <c r="C208" s="179" t="s">
        <v>293</v>
      </c>
      <c r="D208" s="180"/>
      <c r="E208" s="68">
        <v>90000</v>
      </c>
      <c r="F208" s="81">
        <v>36909.94</v>
      </c>
    </row>
    <row r="209" spans="1:6" ht="49.5" customHeight="1" x14ac:dyDescent="0.25">
      <c r="A209" s="39" t="s">
        <v>214</v>
      </c>
      <c r="B209" s="35">
        <v>61481922211</v>
      </c>
      <c r="C209" s="179" t="s">
        <v>495</v>
      </c>
      <c r="D209" s="180"/>
      <c r="E209" s="68">
        <v>400000</v>
      </c>
      <c r="F209" s="81">
        <v>200000</v>
      </c>
    </row>
    <row r="210" spans="1:6" ht="35.25" customHeight="1" x14ac:dyDescent="0.25">
      <c r="A210" s="39" t="s">
        <v>215</v>
      </c>
      <c r="B210" s="35">
        <v>61481922212</v>
      </c>
      <c r="C210" s="148" t="s">
        <v>294</v>
      </c>
      <c r="D210" s="173"/>
      <c r="E210" s="68">
        <v>200000</v>
      </c>
      <c r="F210" s="81">
        <v>170752.75</v>
      </c>
    </row>
    <row r="211" spans="1:6" ht="36.75" customHeight="1" x14ac:dyDescent="0.25">
      <c r="A211" s="39" t="s">
        <v>254</v>
      </c>
      <c r="B211" s="35">
        <v>61481922213</v>
      </c>
      <c r="C211" s="179" t="s">
        <v>226</v>
      </c>
      <c r="D211" s="180"/>
      <c r="E211" s="68">
        <v>80000</v>
      </c>
      <c r="F211" s="81">
        <v>80000</v>
      </c>
    </row>
    <row r="212" spans="1:6" ht="35.25" customHeight="1" x14ac:dyDescent="0.25">
      <c r="A212" s="39" t="s">
        <v>216</v>
      </c>
      <c r="B212" s="35">
        <v>61481922214</v>
      </c>
      <c r="C212" s="179" t="s">
        <v>295</v>
      </c>
      <c r="D212" s="180"/>
      <c r="E212" s="68">
        <v>150000</v>
      </c>
      <c r="F212" s="81">
        <v>113707.08</v>
      </c>
    </row>
    <row r="213" spans="1:6" ht="34.5" customHeight="1" x14ac:dyDescent="0.25">
      <c r="A213" s="39" t="s">
        <v>217</v>
      </c>
      <c r="B213" s="35">
        <v>61481922215</v>
      </c>
      <c r="C213" s="148" t="s">
        <v>296</v>
      </c>
      <c r="D213" s="173"/>
      <c r="E213" s="68">
        <v>85000</v>
      </c>
      <c r="F213" s="81">
        <v>67751.91</v>
      </c>
    </row>
    <row r="214" spans="1:6" ht="31.5" customHeight="1" x14ac:dyDescent="0.25">
      <c r="A214" s="39" t="s">
        <v>218</v>
      </c>
      <c r="B214" s="35">
        <v>61481922216</v>
      </c>
      <c r="C214" s="183" t="s">
        <v>245</v>
      </c>
      <c r="D214" s="184"/>
      <c r="E214" s="68">
        <v>200000</v>
      </c>
      <c r="F214" s="81">
        <v>0</v>
      </c>
    </row>
    <row r="215" spans="1:6" ht="34.5" customHeight="1" x14ac:dyDescent="0.25">
      <c r="A215" s="39" t="s">
        <v>219</v>
      </c>
      <c r="B215" s="35">
        <v>61481922217</v>
      </c>
      <c r="C215" s="148" t="s">
        <v>297</v>
      </c>
      <c r="D215" s="173"/>
      <c r="E215" s="68">
        <v>200000</v>
      </c>
      <c r="F215" s="81">
        <v>196007.17</v>
      </c>
    </row>
    <row r="216" spans="1:6" ht="34.5" customHeight="1" x14ac:dyDescent="0.25">
      <c r="A216" s="39" t="s">
        <v>220</v>
      </c>
      <c r="B216" s="35">
        <v>61481922218</v>
      </c>
      <c r="C216" s="148" t="s">
        <v>298</v>
      </c>
      <c r="D216" s="173"/>
      <c r="E216" s="68">
        <v>90000</v>
      </c>
      <c r="F216" s="81">
        <v>71731.789999999994</v>
      </c>
    </row>
    <row r="217" spans="1:6" ht="18.75" customHeight="1" x14ac:dyDescent="0.25">
      <c r="A217" s="39" t="s">
        <v>270</v>
      </c>
      <c r="B217" s="35">
        <v>61481922219</v>
      </c>
      <c r="C217" s="148" t="s">
        <v>273</v>
      </c>
      <c r="D217" s="173"/>
      <c r="E217" s="68">
        <v>91600</v>
      </c>
      <c r="F217" s="84">
        <v>91600</v>
      </c>
    </row>
    <row r="218" spans="1:6" ht="18.75" customHeight="1" x14ac:dyDescent="0.25">
      <c r="A218" s="39" t="s">
        <v>271</v>
      </c>
      <c r="B218" s="35">
        <v>61481922220</v>
      </c>
      <c r="C218" s="148" t="s">
        <v>274</v>
      </c>
      <c r="D218" s="173"/>
      <c r="E218" s="68">
        <v>80000</v>
      </c>
      <c r="F218" s="81">
        <v>79144.800000000003</v>
      </c>
    </row>
    <row r="219" spans="1:6" ht="18.75" customHeight="1" x14ac:dyDescent="0.25">
      <c r="A219" s="52" t="s">
        <v>272</v>
      </c>
      <c r="B219" s="35">
        <v>61481922221</v>
      </c>
      <c r="C219" s="148" t="s">
        <v>282</v>
      </c>
      <c r="D219" s="149"/>
      <c r="E219" s="68">
        <v>85000</v>
      </c>
      <c r="F219" s="81">
        <v>0</v>
      </c>
    </row>
    <row r="220" spans="1:6" ht="19.5" customHeight="1" x14ac:dyDescent="0.25">
      <c r="A220" s="39" t="s">
        <v>281</v>
      </c>
      <c r="B220" s="35">
        <v>61481922222</v>
      </c>
      <c r="C220" s="148" t="s">
        <v>255</v>
      </c>
      <c r="D220" s="173"/>
      <c r="E220" s="68">
        <v>50000</v>
      </c>
      <c r="F220" s="81">
        <v>51412.73</v>
      </c>
    </row>
    <row r="221" spans="1:6" ht="19.5" customHeight="1" x14ac:dyDescent="0.25">
      <c r="A221" s="64" t="s">
        <v>480</v>
      </c>
      <c r="B221" s="35">
        <v>61481922223</v>
      </c>
      <c r="C221" s="146" t="s">
        <v>485</v>
      </c>
      <c r="D221" s="181"/>
      <c r="E221" s="68">
        <v>0</v>
      </c>
      <c r="F221" s="81">
        <v>300000</v>
      </c>
    </row>
    <row r="222" spans="1:6" ht="34.5" customHeight="1" x14ac:dyDescent="0.25">
      <c r="A222" s="64" t="s">
        <v>481</v>
      </c>
      <c r="B222" s="35">
        <v>61481922224</v>
      </c>
      <c r="C222" s="146" t="s">
        <v>486</v>
      </c>
      <c r="D222" s="181"/>
      <c r="E222" s="68">
        <v>0</v>
      </c>
      <c r="F222" s="81">
        <v>500000</v>
      </c>
    </row>
    <row r="223" spans="1:6" ht="19.5" customHeight="1" x14ac:dyDescent="0.25">
      <c r="A223" s="64" t="s">
        <v>482</v>
      </c>
      <c r="B223" s="35">
        <v>61481922225</v>
      </c>
      <c r="C223" s="146" t="s">
        <v>487</v>
      </c>
      <c r="D223" s="181"/>
      <c r="E223" s="68">
        <v>0</v>
      </c>
      <c r="F223" s="81">
        <v>100000</v>
      </c>
    </row>
    <row r="224" spans="1:6" ht="35.25" customHeight="1" x14ac:dyDescent="0.25">
      <c r="A224" s="64" t="s">
        <v>483</v>
      </c>
      <c r="B224" s="35">
        <v>61481922226</v>
      </c>
      <c r="C224" s="146" t="s">
        <v>488</v>
      </c>
      <c r="D224" s="181"/>
      <c r="E224" s="68">
        <v>0</v>
      </c>
      <c r="F224" s="81">
        <v>200000</v>
      </c>
    </row>
    <row r="225" spans="1:7" ht="19.5" customHeight="1" x14ac:dyDescent="0.25">
      <c r="A225" s="64" t="s">
        <v>484</v>
      </c>
      <c r="B225" s="35">
        <v>61481922227</v>
      </c>
      <c r="C225" s="146" t="s">
        <v>489</v>
      </c>
      <c r="D225" s="181"/>
      <c r="E225" s="68">
        <v>0</v>
      </c>
      <c r="F225" s="81">
        <v>150000</v>
      </c>
    </row>
    <row r="226" spans="1:7" ht="19.5" customHeight="1" x14ac:dyDescent="0.25">
      <c r="A226" s="83" t="s">
        <v>498</v>
      </c>
      <c r="B226" s="35">
        <v>61481922228</v>
      </c>
      <c r="C226" s="146" t="s">
        <v>494</v>
      </c>
      <c r="D226" s="181"/>
      <c r="E226" s="68">
        <v>0</v>
      </c>
      <c r="F226" s="81">
        <v>90000</v>
      </c>
    </row>
    <row r="227" spans="1:7" ht="19.5" customHeight="1" x14ac:dyDescent="0.25">
      <c r="A227" s="83" t="s">
        <v>499</v>
      </c>
      <c r="B227" s="35">
        <v>61481922229</v>
      </c>
      <c r="C227" s="146" t="s">
        <v>500</v>
      </c>
      <c r="D227" s="181"/>
      <c r="E227" s="68">
        <v>0</v>
      </c>
      <c r="F227" s="81">
        <v>50000</v>
      </c>
    </row>
    <row r="228" spans="1:7" ht="19.5" customHeight="1" x14ac:dyDescent="0.25">
      <c r="A228" s="140" t="s">
        <v>537</v>
      </c>
      <c r="B228" s="35">
        <v>61481922230</v>
      </c>
      <c r="C228" s="146" t="s">
        <v>539</v>
      </c>
      <c r="D228" s="147"/>
      <c r="E228" s="68">
        <v>0</v>
      </c>
      <c r="F228" s="81">
        <v>80000</v>
      </c>
    </row>
    <row r="229" spans="1:7" ht="19.5" customHeight="1" x14ac:dyDescent="0.25">
      <c r="A229" s="140" t="s">
        <v>538</v>
      </c>
      <c r="B229" s="35">
        <v>61481922221</v>
      </c>
      <c r="C229" s="146" t="s">
        <v>540</v>
      </c>
      <c r="D229" s="147"/>
      <c r="E229" s="68">
        <v>0</v>
      </c>
      <c r="F229" s="81">
        <v>50000</v>
      </c>
    </row>
    <row r="230" spans="1:7" ht="19.5" customHeight="1" x14ac:dyDescent="0.25">
      <c r="A230" s="122" t="s">
        <v>261</v>
      </c>
      <c r="B230" s="101">
        <v>61481923</v>
      </c>
      <c r="C230" s="176" t="s">
        <v>47</v>
      </c>
      <c r="D230" s="177"/>
      <c r="E230" s="123">
        <f>E231+E232+E233</f>
        <v>230000</v>
      </c>
      <c r="F230" s="119">
        <f>F231+F232+F233</f>
        <v>260000</v>
      </c>
    </row>
    <row r="231" spans="1:7" ht="21" customHeight="1" x14ac:dyDescent="0.25">
      <c r="A231" s="39" t="s">
        <v>263</v>
      </c>
      <c r="B231" s="35">
        <v>614819231</v>
      </c>
      <c r="C231" s="148" t="s">
        <v>262</v>
      </c>
      <c r="D231" s="173"/>
      <c r="E231" s="68">
        <v>70000</v>
      </c>
      <c r="F231" s="40">
        <v>100000</v>
      </c>
    </row>
    <row r="232" spans="1:7" ht="21" customHeight="1" x14ac:dyDescent="0.25">
      <c r="A232" s="39" t="s">
        <v>264</v>
      </c>
      <c r="B232" s="35">
        <v>614819232</v>
      </c>
      <c r="C232" s="148" t="s">
        <v>140</v>
      </c>
      <c r="D232" s="173"/>
      <c r="E232" s="68">
        <v>60000</v>
      </c>
      <c r="F232" s="40">
        <v>60000</v>
      </c>
    </row>
    <row r="233" spans="1:7" ht="22.5" customHeight="1" x14ac:dyDescent="0.25">
      <c r="A233" s="39" t="s">
        <v>265</v>
      </c>
      <c r="B233" s="35">
        <v>614819233</v>
      </c>
      <c r="C233" s="148" t="s">
        <v>141</v>
      </c>
      <c r="D233" s="173"/>
      <c r="E233" s="68">
        <v>100000</v>
      </c>
      <c r="F233" s="40">
        <v>100000</v>
      </c>
    </row>
    <row r="234" spans="1:7" ht="45.75" customHeight="1" x14ac:dyDescent="0.25">
      <c r="A234" s="122" t="s">
        <v>299</v>
      </c>
      <c r="B234" s="101">
        <v>6148193</v>
      </c>
      <c r="C234" s="192" t="s">
        <v>300</v>
      </c>
      <c r="D234" s="193"/>
      <c r="E234" s="123">
        <f>E235+E315+E319</f>
        <v>4012264.6599999997</v>
      </c>
      <c r="F234" s="124">
        <f>F235+F315+F319</f>
        <v>3852264.6599999997</v>
      </c>
    </row>
    <row r="235" spans="1:7" ht="52.5" customHeight="1" x14ac:dyDescent="0.25">
      <c r="A235" s="122" t="s">
        <v>301</v>
      </c>
      <c r="B235" s="101">
        <v>61481931</v>
      </c>
      <c r="C235" s="194" t="s">
        <v>304</v>
      </c>
      <c r="D235" s="195"/>
      <c r="E235" s="123">
        <f>E236+E237+E238+E239+E240+E241+E242+E243+E244+E245+E246+E247+E248+E249+E250+E251+E252+E253+E254+E255+E256+E257+E258+E260+E261+E262+E263+E264+E265+E266+E267+E268+E269+E270+E271+E272+E273+E274+E275+E276+E277+E278+E279+E280+E281+E282+E283+E284+E285+E286+E287+E288+E289+E290+E291+E292+E293+E294+E295+E296+E297+E298+E299+E300+E301+E302+E303+E304+E305+E306+E307+E308+E309+E310+E311+E312+E313+E259+H256</f>
        <v>3784462.21</v>
      </c>
      <c r="F235" s="124">
        <f>F236+F237+F238+F239+F240+F241+F242+F243+F244+F245+F246+F247+F248+F249+F250+F251+F252+F253+F254+F255+F256+F257+F258+F260+F261+F262+F263+F264+F265+F266+F267+F268+F269+F270+F271+F272+F273+F274+F275+F276+F277+F278+F279+F280+F281+F282+F283+F284+F285+F286+F287+F288+F289+F290+F291+F292+F293+F294+F295+F296+F297+F298+F299+F300+F301+F302+F303+F304+F305+F306+F307+F308+F309+F310+F311+F312+F313+F259+I256+F314</f>
        <v>3624462.21</v>
      </c>
      <c r="G235" s="18"/>
    </row>
    <row r="236" spans="1:7" ht="18" customHeight="1" x14ac:dyDescent="0.25">
      <c r="A236" s="55" t="s">
        <v>305</v>
      </c>
      <c r="B236" s="56">
        <v>614819311</v>
      </c>
      <c r="C236" s="196" t="s">
        <v>319</v>
      </c>
      <c r="D236" s="197"/>
      <c r="E236" s="70">
        <v>6000</v>
      </c>
      <c r="F236" s="81">
        <v>6000</v>
      </c>
    </row>
    <row r="237" spans="1:7" ht="51" customHeight="1" x14ac:dyDescent="0.25">
      <c r="A237" s="57" t="s">
        <v>306</v>
      </c>
      <c r="B237" s="31">
        <v>614819312</v>
      </c>
      <c r="C237" s="198" t="s">
        <v>392</v>
      </c>
      <c r="D237" s="199"/>
      <c r="E237" s="70">
        <v>126453.6</v>
      </c>
      <c r="F237" s="40">
        <v>126453.6</v>
      </c>
    </row>
    <row r="238" spans="1:7" ht="35.25" customHeight="1" x14ac:dyDescent="0.25">
      <c r="A238" s="57" t="s">
        <v>307</v>
      </c>
      <c r="B238" s="31">
        <v>614819313</v>
      </c>
      <c r="C238" s="148" t="s">
        <v>393</v>
      </c>
      <c r="D238" s="149"/>
      <c r="E238" s="70">
        <v>9266.4</v>
      </c>
      <c r="F238" s="40">
        <v>9266.4</v>
      </c>
    </row>
    <row r="239" spans="1:7" ht="36" customHeight="1" x14ac:dyDescent="0.25">
      <c r="A239" s="57" t="s">
        <v>308</v>
      </c>
      <c r="B239" s="31">
        <v>614819314</v>
      </c>
      <c r="C239" s="148" t="s">
        <v>394</v>
      </c>
      <c r="D239" s="149"/>
      <c r="E239" s="70">
        <v>1755</v>
      </c>
      <c r="F239" s="40">
        <v>1755</v>
      </c>
    </row>
    <row r="240" spans="1:7" ht="18" customHeight="1" x14ac:dyDescent="0.25">
      <c r="A240" s="57" t="s">
        <v>309</v>
      </c>
      <c r="B240" s="31">
        <v>614819315</v>
      </c>
      <c r="C240" s="148" t="s">
        <v>395</v>
      </c>
      <c r="D240" s="150"/>
      <c r="E240" s="71">
        <v>593.16</v>
      </c>
      <c r="F240" s="40">
        <v>593.16</v>
      </c>
    </row>
    <row r="241" spans="1:7" ht="33.75" customHeight="1" x14ac:dyDescent="0.25">
      <c r="A241" s="57" t="s">
        <v>310</v>
      </c>
      <c r="B241" s="31">
        <v>614819316</v>
      </c>
      <c r="C241" s="148" t="s">
        <v>396</v>
      </c>
      <c r="D241" s="150"/>
      <c r="E241" s="9">
        <v>549</v>
      </c>
      <c r="F241" s="40">
        <v>549</v>
      </c>
    </row>
    <row r="242" spans="1:7" ht="18" customHeight="1" x14ac:dyDescent="0.25">
      <c r="A242" s="57" t="s">
        <v>311</v>
      </c>
      <c r="B242" s="31">
        <v>614819317</v>
      </c>
      <c r="C242" s="148" t="s">
        <v>395</v>
      </c>
      <c r="D242" s="149"/>
      <c r="E242" s="72">
        <v>598</v>
      </c>
      <c r="F242" s="40">
        <v>598</v>
      </c>
    </row>
    <row r="243" spans="1:7" ht="33.75" customHeight="1" x14ac:dyDescent="0.25">
      <c r="A243" s="57" t="s">
        <v>312</v>
      </c>
      <c r="B243" s="31">
        <v>614819318</v>
      </c>
      <c r="C243" s="148" t="s">
        <v>479</v>
      </c>
      <c r="D243" s="149"/>
      <c r="E243" s="70">
        <v>2458.8000000000002</v>
      </c>
      <c r="F243" s="40">
        <v>2458.8000000000002</v>
      </c>
    </row>
    <row r="244" spans="1:7" ht="34.5" customHeight="1" x14ac:dyDescent="0.25">
      <c r="A244" s="57" t="s">
        <v>313</v>
      </c>
      <c r="B244" s="31">
        <v>614819319</v>
      </c>
      <c r="C244" s="148" t="s">
        <v>397</v>
      </c>
      <c r="D244" s="149"/>
      <c r="E244" s="72">
        <v>490</v>
      </c>
      <c r="F244" s="40">
        <v>490</v>
      </c>
    </row>
    <row r="245" spans="1:7" ht="36" customHeight="1" x14ac:dyDescent="0.25">
      <c r="A245" s="57" t="s">
        <v>314</v>
      </c>
      <c r="B245" s="31">
        <v>6148193110</v>
      </c>
      <c r="C245" s="148" t="s">
        <v>398</v>
      </c>
      <c r="D245" s="150"/>
      <c r="E245" s="70">
        <v>1395</v>
      </c>
      <c r="F245" s="40">
        <v>1395</v>
      </c>
    </row>
    <row r="246" spans="1:7" ht="34.5" customHeight="1" x14ac:dyDescent="0.25">
      <c r="A246" s="57" t="s">
        <v>315</v>
      </c>
      <c r="B246" s="31">
        <v>6148193111</v>
      </c>
      <c r="C246" s="148" t="s">
        <v>399</v>
      </c>
      <c r="D246" s="150"/>
      <c r="E246" s="70">
        <v>3978</v>
      </c>
      <c r="F246" s="40">
        <v>3978</v>
      </c>
    </row>
    <row r="247" spans="1:7" ht="34.5" customHeight="1" x14ac:dyDescent="0.25">
      <c r="A247" s="57" t="s">
        <v>316</v>
      </c>
      <c r="B247" s="31">
        <v>6148193112</v>
      </c>
      <c r="C247" s="148" t="s">
        <v>400</v>
      </c>
      <c r="D247" s="150"/>
      <c r="E247" s="73">
        <v>5850</v>
      </c>
      <c r="F247" s="40">
        <v>5850</v>
      </c>
    </row>
    <row r="248" spans="1:7" ht="36" customHeight="1" x14ac:dyDescent="0.25">
      <c r="A248" s="57" t="s">
        <v>318</v>
      </c>
      <c r="B248" s="31">
        <v>6148193113</v>
      </c>
      <c r="C248" s="148" t="s">
        <v>401</v>
      </c>
      <c r="D248" s="150"/>
      <c r="E248" s="70">
        <v>4450</v>
      </c>
      <c r="F248" s="40">
        <v>4450</v>
      </c>
    </row>
    <row r="249" spans="1:7" ht="37.5" customHeight="1" x14ac:dyDescent="0.25">
      <c r="A249" s="57" t="s">
        <v>317</v>
      </c>
      <c r="B249" s="31">
        <v>6148193114</v>
      </c>
      <c r="C249" s="142" t="s">
        <v>402</v>
      </c>
      <c r="D249" s="151"/>
      <c r="E249" s="70">
        <v>1400</v>
      </c>
      <c r="F249" s="40">
        <v>1400</v>
      </c>
    </row>
    <row r="250" spans="1:7" ht="33.75" customHeight="1" x14ac:dyDescent="0.25">
      <c r="A250" s="57" t="s">
        <v>320</v>
      </c>
      <c r="B250" s="31">
        <v>6148193115</v>
      </c>
      <c r="C250" s="142" t="s">
        <v>403</v>
      </c>
      <c r="D250" s="151"/>
      <c r="E250" s="74">
        <v>1790</v>
      </c>
      <c r="F250" s="40">
        <v>1790</v>
      </c>
    </row>
    <row r="251" spans="1:7" ht="30.75" customHeight="1" x14ac:dyDescent="0.25">
      <c r="A251" s="57" t="s">
        <v>321</v>
      </c>
      <c r="B251" s="31">
        <v>6148193116</v>
      </c>
      <c r="C251" s="142" t="s">
        <v>404</v>
      </c>
      <c r="D251" s="151"/>
      <c r="E251" s="73">
        <v>1670</v>
      </c>
      <c r="F251" s="40">
        <v>1670</v>
      </c>
    </row>
    <row r="252" spans="1:7" ht="31.5" customHeight="1" x14ac:dyDescent="0.25">
      <c r="A252" s="57" t="s">
        <v>322</v>
      </c>
      <c r="B252" s="31">
        <v>6148193117</v>
      </c>
      <c r="C252" s="142" t="s">
        <v>405</v>
      </c>
      <c r="D252" s="151"/>
      <c r="E252" s="66">
        <v>1550</v>
      </c>
      <c r="F252" s="40">
        <v>1550</v>
      </c>
      <c r="G252" s="62"/>
    </row>
    <row r="253" spans="1:7" ht="28.5" customHeight="1" x14ac:dyDescent="0.25">
      <c r="A253" s="57" t="s">
        <v>323</v>
      </c>
      <c r="B253" s="31">
        <v>6148193118</v>
      </c>
      <c r="C253" s="142" t="s">
        <v>406</v>
      </c>
      <c r="D253" s="143"/>
      <c r="E253" s="75">
        <v>990</v>
      </c>
      <c r="F253" s="40">
        <v>990</v>
      </c>
    </row>
    <row r="254" spans="1:7" ht="30" customHeight="1" x14ac:dyDescent="0.25">
      <c r="A254" s="57" t="s">
        <v>324</v>
      </c>
      <c r="B254" s="31">
        <v>6148193119</v>
      </c>
      <c r="C254" s="142" t="s">
        <v>407</v>
      </c>
      <c r="D254" s="143"/>
      <c r="E254" s="76">
        <v>1000</v>
      </c>
      <c r="F254" s="40">
        <v>1000</v>
      </c>
    </row>
    <row r="255" spans="1:7" ht="30" customHeight="1" x14ac:dyDescent="0.25">
      <c r="A255" s="57" t="s">
        <v>325</v>
      </c>
      <c r="B255" s="31">
        <v>6148193120</v>
      </c>
      <c r="C255" s="142" t="s">
        <v>408</v>
      </c>
      <c r="D255" s="143"/>
      <c r="E255" s="76">
        <v>1994.85</v>
      </c>
      <c r="F255" s="40">
        <v>1994.85</v>
      </c>
    </row>
    <row r="256" spans="1:7" ht="33" customHeight="1" x14ac:dyDescent="0.25">
      <c r="A256" s="57" t="s">
        <v>326</v>
      </c>
      <c r="B256" s="31">
        <v>6148193121</v>
      </c>
      <c r="C256" s="142" t="s">
        <v>409</v>
      </c>
      <c r="D256" s="143"/>
      <c r="E256" s="77">
        <v>994.5</v>
      </c>
      <c r="F256" s="40">
        <v>994.5</v>
      </c>
    </row>
    <row r="257" spans="1:7" ht="29.25" customHeight="1" x14ac:dyDescent="0.25">
      <c r="A257" s="57" t="s">
        <v>327</v>
      </c>
      <c r="B257" s="31">
        <v>6148193122</v>
      </c>
      <c r="C257" s="142" t="s">
        <v>410</v>
      </c>
      <c r="D257" s="143"/>
      <c r="E257" s="76">
        <v>1778.4</v>
      </c>
      <c r="F257" s="40">
        <v>1778.4</v>
      </c>
    </row>
    <row r="258" spans="1:7" ht="29.25" customHeight="1" x14ac:dyDescent="0.25">
      <c r="A258" s="57" t="s">
        <v>328</v>
      </c>
      <c r="B258" s="31">
        <v>6148193123</v>
      </c>
      <c r="C258" s="142" t="s">
        <v>411</v>
      </c>
      <c r="D258" s="143"/>
      <c r="E258" s="76">
        <v>1600</v>
      </c>
      <c r="F258" s="40">
        <v>1600</v>
      </c>
      <c r="G258" s="61"/>
    </row>
    <row r="259" spans="1:7" ht="28.5" customHeight="1" x14ac:dyDescent="0.25">
      <c r="A259" s="57" t="s">
        <v>329</v>
      </c>
      <c r="B259" s="31">
        <v>6148193124</v>
      </c>
      <c r="C259" s="142" t="s">
        <v>412</v>
      </c>
      <c r="D259" s="143"/>
      <c r="E259" s="76">
        <v>5622.17</v>
      </c>
      <c r="F259" s="40">
        <v>5622.17</v>
      </c>
      <c r="G259" s="60"/>
    </row>
    <row r="260" spans="1:7" ht="28.5" customHeight="1" x14ac:dyDescent="0.25">
      <c r="A260" s="57" t="s">
        <v>330</v>
      </c>
      <c r="B260" s="31">
        <v>6148193125</v>
      </c>
      <c r="C260" s="142" t="s">
        <v>413</v>
      </c>
      <c r="D260" s="143"/>
      <c r="E260" s="76">
        <v>1784</v>
      </c>
      <c r="F260" s="40">
        <v>1784</v>
      </c>
    </row>
    <row r="261" spans="1:7" ht="28.5" customHeight="1" x14ac:dyDescent="0.25">
      <c r="A261" s="57" t="s">
        <v>331</v>
      </c>
      <c r="B261" s="31">
        <v>6148193126</v>
      </c>
      <c r="C261" s="142" t="s">
        <v>414</v>
      </c>
      <c r="D261" s="143"/>
      <c r="E261" s="76">
        <v>1145.5899999999999</v>
      </c>
      <c r="F261" s="40">
        <v>1145.5899999999999</v>
      </c>
    </row>
    <row r="262" spans="1:7" ht="36" customHeight="1" x14ac:dyDescent="0.25">
      <c r="A262" s="57" t="s">
        <v>332</v>
      </c>
      <c r="B262" s="31">
        <v>6148193127</v>
      </c>
      <c r="C262" s="142" t="s">
        <v>415</v>
      </c>
      <c r="D262" s="143"/>
      <c r="E262" s="76">
        <v>2150</v>
      </c>
      <c r="F262" s="40">
        <v>2150</v>
      </c>
    </row>
    <row r="263" spans="1:7" ht="35.25" customHeight="1" x14ac:dyDescent="0.25">
      <c r="A263" s="57" t="s">
        <v>333</v>
      </c>
      <c r="B263" s="31">
        <v>6148193128</v>
      </c>
      <c r="C263" s="142" t="s">
        <v>416</v>
      </c>
      <c r="D263" s="143"/>
      <c r="E263" s="76">
        <v>1404</v>
      </c>
      <c r="F263" s="40">
        <v>1404</v>
      </c>
    </row>
    <row r="264" spans="1:7" ht="50.25" customHeight="1" x14ac:dyDescent="0.25">
      <c r="A264" s="57" t="s">
        <v>334</v>
      </c>
      <c r="B264" s="31">
        <v>6148193129</v>
      </c>
      <c r="C264" s="142" t="s">
        <v>417</v>
      </c>
      <c r="D264" s="143"/>
      <c r="E264" s="76">
        <v>89830</v>
      </c>
      <c r="F264" s="40">
        <v>89830</v>
      </c>
    </row>
    <row r="265" spans="1:7" ht="33" customHeight="1" x14ac:dyDescent="0.25">
      <c r="A265" s="57" t="s">
        <v>335</v>
      </c>
      <c r="B265" s="31">
        <v>6148193130</v>
      </c>
      <c r="C265" s="142" t="s">
        <v>418</v>
      </c>
      <c r="D265" s="143"/>
      <c r="E265" s="76">
        <v>67760.929999999993</v>
      </c>
      <c r="F265" s="40">
        <v>67760.929999999993</v>
      </c>
    </row>
    <row r="266" spans="1:7" ht="36" customHeight="1" x14ac:dyDescent="0.25">
      <c r="A266" s="57" t="s">
        <v>336</v>
      </c>
      <c r="B266" s="31">
        <v>6148193131</v>
      </c>
      <c r="C266" s="142" t="s">
        <v>419</v>
      </c>
      <c r="D266" s="143"/>
      <c r="E266" s="76">
        <v>74736</v>
      </c>
      <c r="F266" s="40">
        <v>74736</v>
      </c>
    </row>
    <row r="267" spans="1:7" ht="36" customHeight="1" x14ac:dyDescent="0.25">
      <c r="A267" s="57" t="s">
        <v>337</v>
      </c>
      <c r="B267" s="31">
        <v>6148193132</v>
      </c>
      <c r="C267" s="142" t="s">
        <v>420</v>
      </c>
      <c r="D267" s="143"/>
      <c r="E267" s="76">
        <v>55980.79</v>
      </c>
      <c r="F267" s="40">
        <v>55980.79</v>
      </c>
    </row>
    <row r="268" spans="1:7" ht="20.25" customHeight="1" x14ac:dyDescent="0.25">
      <c r="A268" s="57" t="s">
        <v>338</v>
      </c>
      <c r="B268" s="31">
        <v>6148193133</v>
      </c>
      <c r="C268" s="142" t="s">
        <v>421</v>
      </c>
      <c r="D268" s="143"/>
      <c r="E268" s="76">
        <v>3398.21</v>
      </c>
      <c r="F268" s="40">
        <v>3398.21</v>
      </c>
    </row>
    <row r="269" spans="1:7" ht="18.75" customHeight="1" x14ac:dyDescent="0.25">
      <c r="A269" s="57" t="s">
        <v>339</v>
      </c>
      <c r="B269" s="31">
        <v>6148193134</v>
      </c>
      <c r="C269" s="142" t="s">
        <v>422</v>
      </c>
      <c r="D269" s="143"/>
      <c r="E269" s="76">
        <v>24478.34</v>
      </c>
      <c r="F269" s="40">
        <v>24478.34</v>
      </c>
    </row>
    <row r="270" spans="1:7" ht="18.75" customHeight="1" x14ac:dyDescent="0.25">
      <c r="A270" s="57" t="s">
        <v>340</v>
      </c>
      <c r="B270" s="31">
        <v>6148193135</v>
      </c>
      <c r="C270" s="142" t="s">
        <v>423</v>
      </c>
      <c r="D270" s="143"/>
      <c r="E270" s="76">
        <v>79849.16</v>
      </c>
      <c r="F270" s="40">
        <v>79849.16</v>
      </c>
    </row>
    <row r="271" spans="1:7" ht="18" customHeight="1" x14ac:dyDescent="0.25">
      <c r="A271" s="57" t="s">
        <v>341</v>
      </c>
      <c r="B271" s="31">
        <v>6148193136</v>
      </c>
      <c r="C271" s="142" t="s">
        <v>424</v>
      </c>
      <c r="D271" s="143"/>
      <c r="E271" s="76">
        <v>89358.41</v>
      </c>
      <c r="F271" s="40">
        <v>89358.41</v>
      </c>
    </row>
    <row r="272" spans="1:7" ht="17.25" customHeight="1" x14ac:dyDescent="0.25">
      <c r="A272" s="57" t="s">
        <v>342</v>
      </c>
      <c r="B272" s="31">
        <v>6148193137</v>
      </c>
      <c r="C272" s="142" t="s">
        <v>425</v>
      </c>
      <c r="D272" s="143"/>
      <c r="E272" s="76">
        <v>58971.07</v>
      </c>
      <c r="F272" s="40">
        <v>58971.07</v>
      </c>
    </row>
    <row r="273" spans="1:6" ht="30" customHeight="1" x14ac:dyDescent="0.25">
      <c r="A273" s="57" t="s">
        <v>343</v>
      </c>
      <c r="B273" s="31">
        <v>6148193138</v>
      </c>
      <c r="C273" s="142" t="s">
        <v>426</v>
      </c>
      <c r="D273" s="143"/>
      <c r="E273" s="76">
        <v>1435.59</v>
      </c>
      <c r="F273" s="40">
        <v>1435.59</v>
      </c>
    </row>
    <row r="274" spans="1:6" ht="31.5" customHeight="1" x14ac:dyDescent="0.25">
      <c r="A274" s="57" t="s">
        <v>344</v>
      </c>
      <c r="B274" s="31">
        <v>6148193139</v>
      </c>
      <c r="C274" s="142" t="s">
        <v>427</v>
      </c>
      <c r="D274" s="143"/>
      <c r="E274" s="76">
        <v>2992.86</v>
      </c>
      <c r="F274" s="40">
        <v>2992.86</v>
      </c>
    </row>
    <row r="275" spans="1:6" x14ac:dyDescent="0.25">
      <c r="A275" s="57" t="s">
        <v>345</v>
      </c>
      <c r="B275" s="31">
        <v>6148193140</v>
      </c>
      <c r="C275" s="142" t="s">
        <v>428</v>
      </c>
      <c r="D275" s="143"/>
      <c r="E275" s="76">
        <v>63613.16</v>
      </c>
      <c r="F275" s="40">
        <v>63613.16</v>
      </c>
    </row>
    <row r="276" spans="1:6" ht="31.5" customHeight="1" x14ac:dyDescent="0.25">
      <c r="A276" s="57" t="s">
        <v>346</v>
      </c>
      <c r="B276" s="31">
        <v>6148193141</v>
      </c>
      <c r="C276" s="142" t="s">
        <v>429</v>
      </c>
      <c r="D276" s="143"/>
      <c r="E276" s="76">
        <v>55450</v>
      </c>
      <c r="F276" s="40">
        <v>55450</v>
      </c>
    </row>
    <row r="277" spans="1:6" ht="33" customHeight="1" x14ac:dyDescent="0.25">
      <c r="A277" s="57" t="s">
        <v>347</v>
      </c>
      <c r="B277" s="31">
        <v>6148193142</v>
      </c>
      <c r="C277" s="142" t="s">
        <v>430</v>
      </c>
      <c r="D277" s="143"/>
      <c r="E277" s="76">
        <v>41511.47</v>
      </c>
      <c r="F277" s="40">
        <v>41511.47</v>
      </c>
    </row>
    <row r="278" spans="1:6" ht="33" customHeight="1" x14ac:dyDescent="0.25">
      <c r="A278" s="57" t="s">
        <v>348</v>
      </c>
      <c r="B278" s="31">
        <v>6148193143</v>
      </c>
      <c r="C278" s="142" t="s">
        <v>431</v>
      </c>
      <c r="D278" s="143"/>
      <c r="E278" s="76">
        <v>296044.79999999999</v>
      </c>
      <c r="F278" s="40">
        <v>296044.79999999999</v>
      </c>
    </row>
    <row r="279" spans="1:6" ht="33" customHeight="1" x14ac:dyDescent="0.25">
      <c r="A279" s="57" t="s">
        <v>349</v>
      </c>
      <c r="B279" s="31">
        <v>6148193144</v>
      </c>
      <c r="C279" s="142" t="s">
        <v>432</v>
      </c>
      <c r="D279" s="143"/>
      <c r="E279" s="76">
        <v>49937.86</v>
      </c>
      <c r="F279" s="40">
        <v>49937.86</v>
      </c>
    </row>
    <row r="280" spans="1:6" ht="28.5" customHeight="1" x14ac:dyDescent="0.25">
      <c r="A280" s="57" t="s">
        <v>350</v>
      </c>
      <c r="B280" s="31">
        <v>6148193145</v>
      </c>
      <c r="C280" s="142" t="s">
        <v>433</v>
      </c>
      <c r="D280" s="143"/>
      <c r="E280" s="76">
        <v>89875</v>
      </c>
      <c r="F280" s="40">
        <v>89875</v>
      </c>
    </row>
    <row r="281" spans="1:6" ht="32.25" customHeight="1" x14ac:dyDescent="0.25">
      <c r="A281" s="57" t="s">
        <v>351</v>
      </c>
      <c r="B281" s="31">
        <v>6148193146</v>
      </c>
      <c r="C281" s="142" t="s">
        <v>434</v>
      </c>
      <c r="D281" s="143"/>
      <c r="E281" s="76">
        <v>5733</v>
      </c>
      <c r="F281" s="40">
        <v>5733</v>
      </c>
    </row>
    <row r="282" spans="1:6" x14ac:dyDescent="0.25">
      <c r="A282" s="57" t="s">
        <v>352</v>
      </c>
      <c r="B282" s="31">
        <v>6148193147</v>
      </c>
      <c r="C282" s="142" t="s">
        <v>435</v>
      </c>
      <c r="D282" s="143"/>
      <c r="E282" s="76">
        <v>5733</v>
      </c>
      <c r="F282" s="40">
        <v>5733</v>
      </c>
    </row>
    <row r="283" spans="1:6" x14ac:dyDescent="0.25">
      <c r="A283" s="57" t="s">
        <v>353</v>
      </c>
      <c r="B283" s="31">
        <v>6148193148</v>
      </c>
      <c r="C283" s="142" t="s">
        <v>436</v>
      </c>
      <c r="D283" s="143"/>
      <c r="E283" s="76">
        <v>3907.8</v>
      </c>
      <c r="F283" s="40">
        <v>3907.8</v>
      </c>
    </row>
    <row r="284" spans="1:6" ht="27.75" customHeight="1" x14ac:dyDescent="0.25">
      <c r="A284" s="57" t="s">
        <v>354</v>
      </c>
      <c r="B284" s="31">
        <v>6148193149</v>
      </c>
      <c r="C284" s="142" t="s">
        <v>437</v>
      </c>
      <c r="D284" s="143"/>
      <c r="E284" s="76">
        <v>1392.8</v>
      </c>
      <c r="F284" s="40">
        <v>1392.8</v>
      </c>
    </row>
    <row r="285" spans="1:6" ht="30" customHeight="1" x14ac:dyDescent="0.25">
      <c r="A285" s="57" t="s">
        <v>355</v>
      </c>
      <c r="B285" s="31">
        <v>6148193150</v>
      </c>
      <c r="C285" s="142" t="s">
        <v>438</v>
      </c>
      <c r="D285" s="143"/>
      <c r="E285" s="76">
        <v>122939.75</v>
      </c>
      <c r="F285" s="40">
        <v>122939.75</v>
      </c>
    </row>
    <row r="286" spans="1:6" ht="36" customHeight="1" x14ac:dyDescent="0.25">
      <c r="A286" s="57" t="s">
        <v>356</v>
      </c>
      <c r="B286" s="31">
        <v>6148193151</v>
      </c>
      <c r="C286" s="142" t="s">
        <v>439</v>
      </c>
      <c r="D286" s="143"/>
      <c r="E286" s="76">
        <v>89471.94</v>
      </c>
      <c r="F286" s="40">
        <v>89471.94</v>
      </c>
    </row>
    <row r="287" spans="1:6" ht="37.5" customHeight="1" x14ac:dyDescent="0.25">
      <c r="A287" s="57" t="s">
        <v>357</v>
      </c>
      <c r="B287" s="31">
        <v>6148193152</v>
      </c>
      <c r="C287" s="142" t="s">
        <v>440</v>
      </c>
      <c r="D287" s="143"/>
      <c r="E287" s="76">
        <v>57279.4</v>
      </c>
      <c r="F287" s="40">
        <v>57279.4</v>
      </c>
    </row>
    <row r="288" spans="1:6" ht="33" customHeight="1" x14ac:dyDescent="0.25">
      <c r="A288" s="57" t="s">
        <v>358</v>
      </c>
      <c r="B288" s="31">
        <v>6148193153</v>
      </c>
      <c r="C288" s="142" t="s">
        <v>441</v>
      </c>
      <c r="D288" s="143"/>
      <c r="E288" s="76">
        <v>48528.25</v>
      </c>
      <c r="F288" s="40">
        <v>48528.25</v>
      </c>
    </row>
    <row r="289" spans="1:6" x14ac:dyDescent="0.25">
      <c r="A289" s="57" t="s">
        <v>359</v>
      </c>
      <c r="B289" s="31">
        <v>6148193154</v>
      </c>
      <c r="C289" s="142" t="s">
        <v>442</v>
      </c>
      <c r="D289" s="143"/>
      <c r="E289" s="76">
        <v>21592.34</v>
      </c>
      <c r="F289" s="40">
        <v>21592.34</v>
      </c>
    </row>
    <row r="290" spans="1:6" ht="18.75" customHeight="1" x14ac:dyDescent="0.25">
      <c r="A290" s="57" t="s">
        <v>360</v>
      </c>
      <c r="B290" s="31">
        <v>6148193155</v>
      </c>
      <c r="C290" s="142" t="s">
        <v>443</v>
      </c>
      <c r="D290" s="143"/>
      <c r="E290" s="76">
        <v>6773.72</v>
      </c>
      <c r="F290" s="40">
        <v>6773.72</v>
      </c>
    </row>
    <row r="291" spans="1:6" ht="30.75" customHeight="1" x14ac:dyDescent="0.25">
      <c r="A291" s="57" t="s">
        <v>361</v>
      </c>
      <c r="B291" s="31">
        <v>6148193156</v>
      </c>
      <c r="C291" s="142" t="s">
        <v>444</v>
      </c>
      <c r="D291" s="143"/>
      <c r="E291" s="76">
        <v>24903.02</v>
      </c>
      <c r="F291" s="40">
        <v>24903.02</v>
      </c>
    </row>
    <row r="292" spans="1:6" x14ac:dyDescent="0.25">
      <c r="A292" s="57" t="s">
        <v>362</v>
      </c>
      <c r="B292" s="31">
        <v>6148193157</v>
      </c>
      <c r="C292" s="142" t="s">
        <v>445</v>
      </c>
      <c r="D292" s="143"/>
      <c r="E292" s="76">
        <v>53473.279999999999</v>
      </c>
      <c r="F292" s="40">
        <v>53473.279999999999</v>
      </c>
    </row>
    <row r="293" spans="1:6" x14ac:dyDescent="0.25">
      <c r="A293" s="57" t="s">
        <v>363</v>
      </c>
      <c r="B293" s="31">
        <v>6148193158</v>
      </c>
      <c r="C293" s="142" t="s">
        <v>446</v>
      </c>
      <c r="D293" s="143"/>
      <c r="E293" s="76">
        <v>5499</v>
      </c>
      <c r="F293" s="40">
        <v>5499</v>
      </c>
    </row>
    <row r="294" spans="1:6" ht="19.5" customHeight="1" x14ac:dyDescent="0.25">
      <c r="A294" s="57" t="s">
        <v>364</v>
      </c>
      <c r="B294" s="31">
        <v>6148193159</v>
      </c>
      <c r="C294" s="142" t="s">
        <v>447</v>
      </c>
      <c r="D294" s="143"/>
      <c r="E294" s="76">
        <v>90000</v>
      </c>
      <c r="F294" s="34">
        <v>0</v>
      </c>
    </row>
    <row r="295" spans="1:6" ht="17.25" customHeight="1" x14ac:dyDescent="0.25">
      <c r="A295" s="57" t="s">
        <v>365</v>
      </c>
      <c r="B295" s="31">
        <v>6148193160</v>
      </c>
      <c r="C295" s="142" t="s">
        <v>448</v>
      </c>
      <c r="D295" s="143"/>
      <c r="E295" s="76">
        <v>40000</v>
      </c>
      <c r="F295" s="34">
        <v>50000</v>
      </c>
    </row>
    <row r="296" spans="1:6" ht="33" customHeight="1" x14ac:dyDescent="0.25">
      <c r="A296" s="57" t="s">
        <v>366</v>
      </c>
      <c r="B296" s="31">
        <v>6148193161</v>
      </c>
      <c r="C296" s="142" t="s">
        <v>449</v>
      </c>
      <c r="D296" s="143"/>
      <c r="E296" s="76">
        <v>600000</v>
      </c>
      <c r="F296" s="34">
        <v>500000</v>
      </c>
    </row>
    <row r="297" spans="1:6" ht="30.75" customHeight="1" x14ac:dyDescent="0.25">
      <c r="A297" s="57" t="s">
        <v>367</v>
      </c>
      <c r="B297" s="31">
        <v>6148193162</v>
      </c>
      <c r="C297" s="142" t="s">
        <v>490</v>
      </c>
      <c r="D297" s="143"/>
      <c r="E297" s="76">
        <v>60000</v>
      </c>
      <c r="F297" s="34">
        <v>0</v>
      </c>
    </row>
    <row r="298" spans="1:6" ht="32.25" customHeight="1" x14ac:dyDescent="0.25">
      <c r="A298" s="57" t="s">
        <v>368</v>
      </c>
      <c r="B298" s="31">
        <v>6148193163</v>
      </c>
      <c r="C298" s="142" t="s">
        <v>450</v>
      </c>
      <c r="D298" s="143"/>
      <c r="E298" s="76">
        <v>140000</v>
      </c>
      <c r="F298" s="34">
        <v>140000</v>
      </c>
    </row>
    <row r="299" spans="1:6" ht="33.75" customHeight="1" x14ac:dyDescent="0.25">
      <c r="A299" s="57" t="s">
        <v>369</v>
      </c>
      <c r="B299" s="31">
        <v>6148193164</v>
      </c>
      <c r="C299" s="142" t="s">
        <v>451</v>
      </c>
      <c r="D299" s="143"/>
      <c r="E299" s="76">
        <v>26000</v>
      </c>
      <c r="F299" s="34">
        <v>26000</v>
      </c>
    </row>
    <row r="300" spans="1:6" ht="48.75" customHeight="1" x14ac:dyDescent="0.25">
      <c r="A300" s="57" t="s">
        <v>370</v>
      </c>
      <c r="B300" s="31">
        <v>6148193165</v>
      </c>
      <c r="C300" s="142" t="s">
        <v>452</v>
      </c>
      <c r="D300" s="143"/>
      <c r="E300" s="76">
        <v>25000</v>
      </c>
      <c r="F300" s="81">
        <v>7947</v>
      </c>
    </row>
    <row r="301" spans="1:6" ht="31.5" customHeight="1" x14ac:dyDescent="0.25">
      <c r="A301" s="57" t="s">
        <v>371</v>
      </c>
      <c r="B301" s="31">
        <v>6148193166</v>
      </c>
      <c r="C301" s="142" t="s">
        <v>453</v>
      </c>
      <c r="D301" s="143"/>
      <c r="E301" s="76">
        <v>30000</v>
      </c>
      <c r="F301" s="81">
        <v>13338</v>
      </c>
    </row>
    <row r="302" spans="1:6" ht="30.75" customHeight="1" x14ac:dyDescent="0.25">
      <c r="A302" s="57" t="s">
        <v>372</v>
      </c>
      <c r="B302" s="31">
        <v>6148193167</v>
      </c>
      <c r="C302" s="142" t="s">
        <v>454</v>
      </c>
      <c r="D302" s="143"/>
      <c r="E302" s="76">
        <v>50000</v>
      </c>
      <c r="F302" s="81">
        <v>20124</v>
      </c>
    </row>
    <row r="303" spans="1:6" ht="30.75" customHeight="1" x14ac:dyDescent="0.25">
      <c r="A303" s="57" t="s">
        <v>373</v>
      </c>
      <c r="B303" s="31">
        <v>6148193168</v>
      </c>
      <c r="C303" s="142" t="s">
        <v>503</v>
      </c>
      <c r="D303" s="143"/>
      <c r="E303" s="76">
        <v>200000</v>
      </c>
      <c r="F303" s="34">
        <v>200000</v>
      </c>
    </row>
    <row r="304" spans="1:6" ht="31.5" customHeight="1" x14ac:dyDescent="0.25">
      <c r="A304" s="57" t="s">
        <v>374</v>
      </c>
      <c r="B304" s="31">
        <v>6148193169</v>
      </c>
      <c r="C304" s="142" t="s">
        <v>455</v>
      </c>
      <c r="D304" s="143"/>
      <c r="E304" s="76">
        <v>40000</v>
      </c>
      <c r="F304" s="81">
        <v>35043.65</v>
      </c>
    </row>
    <row r="305" spans="1:6" ht="18" customHeight="1" x14ac:dyDescent="0.25">
      <c r="A305" s="57" t="s">
        <v>375</v>
      </c>
      <c r="B305" s="31">
        <v>6148193170</v>
      </c>
      <c r="C305" s="142" t="s">
        <v>456</v>
      </c>
      <c r="D305" s="143"/>
      <c r="E305" s="76">
        <v>15000</v>
      </c>
      <c r="F305" s="34">
        <v>15000</v>
      </c>
    </row>
    <row r="306" spans="1:6" ht="18.75" customHeight="1" x14ac:dyDescent="0.25">
      <c r="A306" s="57" t="s">
        <v>376</v>
      </c>
      <c r="B306" s="31">
        <v>6148193171</v>
      </c>
      <c r="C306" s="142" t="s">
        <v>457</v>
      </c>
      <c r="D306" s="143"/>
      <c r="E306" s="76">
        <v>90000</v>
      </c>
      <c r="F306" s="34">
        <v>90000</v>
      </c>
    </row>
    <row r="307" spans="1:6" ht="19.5" customHeight="1" x14ac:dyDescent="0.25">
      <c r="A307" s="57" t="s">
        <v>377</v>
      </c>
      <c r="B307" s="31">
        <v>6148193172</v>
      </c>
      <c r="C307" s="142" t="s">
        <v>458</v>
      </c>
      <c r="D307" s="143"/>
      <c r="E307" s="76">
        <v>60000</v>
      </c>
      <c r="F307" s="34">
        <v>60000</v>
      </c>
    </row>
    <row r="308" spans="1:6" ht="18" customHeight="1" x14ac:dyDescent="0.25">
      <c r="A308" s="57" t="s">
        <v>378</v>
      </c>
      <c r="B308" s="31">
        <v>6148193173</v>
      </c>
      <c r="C308" s="142" t="s">
        <v>459</v>
      </c>
      <c r="D308" s="143"/>
      <c r="E308" s="76">
        <v>80000</v>
      </c>
      <c r="F308" s="34">
        <v>80000</v>
      </c>
    </row>
    <row r="309" spans="1:6" ht="31.5" customHeight="1" x14ac:dyDescent="0.25">
      <c r="A309" s="57" t="s">
        <v>379</v>
      </c>
      <c r="B309" s="31">
        <v>6148193174</v>
      </c>
      <c r="C309" s="142" t="s">
        <v>460</v>
      </c>
      <c r="D309" s="143"/>
      <c r="E309" s="76">
        <v>90000</v>
      </c>
      <c r="F309" s="34">
        <v>90000</v>
      </c>
    </row>
    <row r="310" spans="1:6" ht="28.5" customHeight="1" x14ac:dyDescent="0.25">
      <c r="A310" s="57" t="s">
        <v>380</v>
      </c>
      <c r="B310" s="31">
        <v>6148193175</v>
      </c>
      <c r="C310" s="142" t="s">
        <v>461</v>
      </c>
      <c r="D310" s="143"/>
      <c r="E310" s="76">
        <v>90000</v>
      </c>
      <c r="F310" s="34">
        <v>0</v>
      </c>
    </row>
    <row r="311" spans="1:6" ht="19.5" customHeight="1" x14ac:dyDescent="0.25">
      <c r="A311" s="57" t="s">
        <v>381</v>
      </c>
      <c r="B311" s="31">
        <v>6148193176</v>
      </c>
      <c r="C311" s="142" t="s">
        <v>491</v>
      </c>
      <c r="D311" s="143"/>
      <c r="E311" s="76">
        <v>90000</v>
      </c>
      <c r="F311" s="34">
        <v>180000</v>
      </c>
    </row>
    <row r="312" spans="1:6" ht="17.25" customHeight="1" x14ac:dyDescent="0.25">
      <c r="A312" s="57" t="s">
        <v>382</v>
      </c>
      <c r="B312" s="31">
        <v>6148193177</v>
      </c>
      <c r="C312" s="142" t="s">
        <v>462</v>
      </c>
      <c r="D312" s="143"/>
      <c r="E312" s="76">
        <v>90000</v>
      </c>
      <c r="F312" s="34">
        <v>90000</v>
      </c>
    </row>
    <row r="313" spans="1:6" ht="17.25" customHeight="1" x14ac:dyDescent="0.25">
      <c r="A313" s="57" t="s">
        <v>383</v>
      </c>
      <c r="B313" s="31">
        <v>6148193178</v>
      </c>
      <c r="C313" s="142" t="s">
        <v>463</v>
      </c>
      <c r="D313" s="143"/>
      <c r="E313" s="76">
        <v>95300.79</v>
      </c>
      <c r="F313" s="34">
        <v>143848.14000000001</v>
      </c>
    </row>
    <row r="314" spans="1:6" ht="28.5" customHeight="1" x14ac:dyDescent="0.25">
      <c r="A314" s="83" t="s">
        <v>501</v>
      </c>
      <c r="B314" s="141">
        <v>6148193179</v>
      </c>
      <c r="C314" s="144" t="s">
        <v>502</v>
      </c>
      <c r="D314" s="154"/>
      <c r="E314" s="76"/>
      <c r="F314" s="34">
        <v>100000</v>
      </c>
    </row>
    <row r="315" spans="1:6" ht="18.75" customHeight="1" x14ac:dyDescent="0.25">
      <c r="A315" s="122" t="s">
        <v>302</v>
      </c>
      <c r="B315" s="111">
        <v>61481932</v>
      </c>
      <c r="C315" s="163" t="s">
        <v>384</v>
      </c>
      <c r="D315" s="201"/>
      <c r="E315" s="125">
        <f>E316+E317+E318</f>
        <v>210916.80000000002</v>
      </c>
      <c r="F315" s="105">
        <f>F316+F317+F318</f>
        <v>210916.80000000002</v>
      </c>
    </row>
    <row r="316" spans="1:6" ht="22.5" customHeight="1" x14ac:dyDescent="0.25">
      <c r="A316" s="57" t="s">
        <v>385</v>
      </c>
      <c r="B316" s="31">
        <v>614819321</v>
      </c>
      <c r="C316" s="202" t="s">
        <v>464</v>
      </c>
      <c r="D316" s="203"/>
      <c r="E316" s="76">
        <v>83586.8</v>
      </c>
      <c r="F316" s="34">
        <v>83586.8</v>
      </c>
    </row>
    <row r="317" spans="1:6" ht="18" customHeight="1" x14ac:dyDescent="0.25">
      <c r="A317" s="57" t="s">
        <v>386</v>
      </c>
      <c r="B317" s="31">
        <v>614819322</v>
      </c>
      <c r="C317" s="142" t="s">
        <v>465</v>
      </c>
      <c r="D317" s="143"/>
      <c r="E317" s="76">
        <v>69980.490000000005</v>
      </c>
      <c r="F317" s="34">
        <v>69980.490000000005</v>
      </c>
    </row>
    <row r="318" spans="1:6" ht="17.25" customHeight="1" x14ac:dyDescent="0.25">
      <c r="A318" s="57" t="s">
        <v>387</v>
      </c>
      <c r="B318" s="31">
        <v>614819323</v>
      </c>
      <c r="C318" s="142" t="s">
        <v>466</v>
      </c>
      <c r="D318" s="143"/>
      <c r="E318" s="78">
        <v>57349.51</v>
      </c>
      <c r="F318" s="34">
        <v>57349.51</v>
      </c>
    </row>
    <row r="319" spans="1:6" ht="23.25" customHeight="1" x14ac:dyDescent="0.25">
      <c r="A319" s="122" t="s">
        <v>303</v>
      </c>
      <c r="B319" s="111">
        <v>61481933</v>
      </c>
      <c r="C319" s="163" t="s">
        <v>388</v>
      </c>
      <c r="D319" s="178"/>
      <c r="E319" s="126">
        <v>16885.650000000001</v>
      </c>
      <c r="F319" s="127">
        <v>16885.650000000001</v>
      </c>
    </row>
    <row r="320" spans="1:6" ht="23.25" customHeight="1" x14ac:dyDescent="0.25">
      <c r="A320" s="128" t="s">
        <v>73</v>
      </c>
      <c r="B320" s="101">
        <v>616000</v>
      </c>
      <c r="C320" s="163" t="s">
        <v>529</v>
      </c>
      <c r="D320" s="200"/>
      <c r="E320" s="129">
        <v>125000</v>
      </c>
      <c r="F320" s="127">
        <v>95000</v>
      </c>
    </row>
    <row r="321" spans="1:6" ht="18.75" customHeight="1" x14ac:dyDescent="0.25">
      <c r="A321" s="128" t="s">
        <v>74</v>
      </c>
      <c r="B321" s="111"/>
      <c r="C321" s="163" t="s">
        <v>70</v>
      </c>
      <c r="D321" s="200"/>
      <c r="E321" s="129">
        <v>300000</v>
      </c>
      <c r="F321" s="127">
        <v>200000</v>
      </c>
    </row>
    <row r="322" spans="1:6" ht="18.75" customHeight="1" x14ac:dyDescent="0.25">
      <c r="A322" s="98" t="s">
        <v>75</v>
      </c>
      <c r="B322" s="101">
        <v>821000</v>
      </c>
      <c r="C322" s="161" t="s">
        <v>162</v>
      </c>
      <c r="D322" s="162"/>
      <c r="E322" s="130">
        <f>E323+E324+E325+E326+E327+E328+E329+E330+E331+E332</f>
        <v>5892000</v>
      </c>
      <c r="F322" s="105">
        <f>F323+F324+F325+F326+F327+F328+F329+F330+F331+F332</f>
        <v>5900000</v>
      </c>
    </row>
    <row r="323" spans="1:6" s="46" customFormat="1" ht="21" customHeight="1" x14ac:dyDescent="0.25">
      <c r="A323" s="53"/>
      <c r="B323" s="54">
        <v>821200</v>
      </c>
      <c r="C323" s="174" t="s">
        <v>285</v>
      </c>
      <c r="D323" s="175"/>
      <c r="E323" s="79">
        <v>5400000</v>
      </c>
      <c r="F323" s="79">
        <v>5400000</v>
      </c>
    </row>
    <row r="324" spans="1:6" ht="18" customHeight="1" x14ac:dyDescent="0.25">
      <c r="A324" s="21"/>
      <c r="B324" s="21">
        <v>821311</v>
      </c>
      <c r="C324" s="142" t="s">
        <v>197</v>
      </c>
      <c r="D324" s="172"/>
      <c r="E324" s="66">
        <v>20000</v>
      </c>
      <c r="F324" s="12">
        <v>20000</v>
      </c>
    </row>
    <row r="325" spans="1:6" ht="18.75" customHeight="1" x14ac:dyDescent="0.25">
      <c r="A325" s="21"/>
      <c r="B325" s="21">
        <v>821312</v>
      </c>
      <c r="C325" s="142" t="s">
        <v>57</v>
      </c>
      <c r="D325" s="172"/>
      <c r="E325" s="66">
        <v>30000</v>
      </c>
      <c r="F325" s="12">
        <v>38000</v>
      </c>
    </row>
    <row r="326" spans="1:6" ht="18.75" customHeight="1" x14ac:dyDescent="0.25">
      <c r="A326" s="21"/>
      <c r="B326" s="21">
        <v>821313</v>
      </c>
      <c r="C326" s="142" t="s">
        <v>391</v>
      </c>
      <c r="D326" s="143"/>
      <c r="E326" s="131">
        <v>90000</v>
      </c>
      <c r="F326" s="132">
        <v>90000</v>
      </c>
    </row>
    <row r="327" spans="1:6" ht="18" customHeight="1" x14ac:dyDescent="0.25">
      <c r="A327" s="21"/>
      <c r="B327" s="21">
        <v>821321</v>
      </c>
      <c r="C327" s="142" t="s">
        <v>58</v>
      </c>
      <c r="D327" s="172"/>
      <c r="E327" s="66">
        <v>100000</v>
      </c>
      <c r="F327" s="12">
        <v>100000</v>
      </c>
    </row>
    <row r="328" spans="1:6" ht="16.5" customHeight="1" x14ac:dyDescent="0.25">
      <c r="A328" s="21"/>
      <c r="B328" s="21">
        <v>821324</v>
      </c>
      <c r="C328" s="142" t="s">
        <v>118</v>
      </c>
      <c r="D328" s="172"/>
      <c r="E328" s="66">
        <v>40000</v>
      </c>
      <c r="F328" s="12">
        <v>40000</v>
      </c>
    </row>
    <row r="329" spans="1:6" ht="17.25" customHeight="1" x14ac:dyDescent="0.25">
      <c r="A329" s="21"/>
      <c r="B329" s="21">
        <v>821319</v>
      </c>
      <c r="C329" s="142" t="s">
        <v>164</v>
      </c>
      <c r="D329" s="172"/>
      <c r="E329" s="66">
        <v>5000</v>
      </c>
      <c r="F329" s="12">
        <v>5000</v>
      </c>
    </row>
    <row r="330" spans="1:6" ht="17.25" customHeight="1" x14ac:dyDescent="0.25">
      <c r="A330" s="21"/>
      <c r="B330" s="21">
        <v>821351</v>
      </c>
      <c r="C330" s="142" t="s">
        <v>389</v>
      </c>
      <c r="D330" s="143"/>
      <c r="E330" s="131">
        <v>62000</v>
      </c>
      <c r="F330" s="132">
        <v>62000</v>
      </c>
    </row>
    <row r="331" spans="1:6" ht="17.25" customHeight="1" x14ac:dyDescent="0.25">
      <c r="A331" s="21"/>
      <c r="B331" s="21"/>
      <c r="C331" s="142" t="s">
        <v>390</v>
      </c>
      <c r="D331" s="143"/>
      <c r="E331" s="131">
        <v>130000</v>
      </c>
      <c r="F331" s="133">
        <v>0</v>
      </c>
    </row>
    <row r="332" spans="1:6" ht="36.75" customHeight="1" x14ac:dyDescent="0.25">
      <c r="A332" s="21"/>
      <c r="B332" s="21">
        <v>821410</v>
      </c>
      <c r="C332" s="142" t="s">
        <v>524</v>
      </c>
      <c r="D332" s="172"/>
      <c r="E332" s="66">
        <v>15000</v>
      </c>
      <c r="F332" s="34">
        <v>145000</v>
      </c>
    </row>
    <row r="333" spans="1:6" ht="24.75" customHeight="1" x14ac:dyDescent="0.25">
      <c r="A333" s="102" t="s">
        <v>76</v>
      </c>
      <c r="B333" s="102">
        <v>823000</v>
      </c>
      <c r="C333" s="163" t="s">
        <v>67</v>
      </c>
      <c r="D333" s="201"/>
      <c r="E333" s="104">
        <v>450000</v>
      </c>
      <c r="F333" s="105">
        <v>330000</v>
      </c>
    </row>
    <row r="334" spans="1:6" ht="27.75" customHeight="1" x14ac:dyDescent="0.25">
      <c r="A334" s="135"/>
      <c r="B334" s="135"/>
      <c r="C334" s="190" t="s">
        <v>533</v>
      </c>
      <c r="D334" s="191"/>
      <c r="E334" s="138">
        <v>23244264.66</v>
      </c>
      <c r="F334" s="139">
        <f>F55</f>
        <v>23444264.66</v>
      </c>
    </row>
    <row r="335" spans="1:6" ht="15" customHeight="1" x14ac:dyDescent="0.25"/>
    <row r="336" spans="1:6" ht="18" customHeight="1" x14ac:dyDescent="0.25">
      <c r="C336" s="167" t="s">
        <v>250</v>
      </c>
      <c r="D336" s="187"/>
      <c r="E336" s="187"/>
    </row>
    <row r="337" spans="3:5" ht="25.5" customHeight="1" x14ac:dyDescent="0.25">
      <c r="C337" s="167" t="s">
        <v>251</v>
      </c>
      <c r="D337" s="187"/>
      <c r="E337" s="187"/>
    </row>
    <row r="338" spans="3:5" ht="21.75" customHeight="1" x14ac:dyDescent="0.25"/>
    <row r="339" spans="3:5" ht="22.5" customHeight="1" x14ac:dyDescent="0.25">
      <c r="C339" s="188" t="s">
        <v>252</v>
      </c>
      <c r="D339" s="189"/>
      <c r="E339" s="189"/>
    </row>
    <row r="357" spans="4:5" x14ac:dyDescent="0.25">
      <c r="D357" s="6"/>
      <c r="E357" s="6"/>
    </row>
    <row r="358" spans="4:5" x14ac:dyDescent="0.25">
      <c r="D358" s="6"/>
      <c r="E358" s="6"/>
    </row>
    <row r="359" spans="4:5" x14ac:dyDescent="0.25">
      <c r="D359" s="6"/>
      <c r="E359" s="6"/>
    </row>
    <row r="360" spans="4:5" x14ac:dyDescent="0.25">
      <c r="D360" s="6"/>
      <c r="E360" s="6"/>
    </row>
    <row r="361" spans="4:5" x14ac:dyDescent="0.25">
      <c r="D361" s="6"/>
      <c r="E361" s="6"/>
    </row>
    <row r="362" spans="4:5" x14ac:dyDescent="0.25">
      <c r="D362" s="6"/>
      <c r="E362" s="6"/>
    </row>
    <row r="363" spans="4:5" x14ac:dyDescent="0.25">
      <c r="D363" s="6"/>
      <c r="E363" s="6"/>
    </row>
    <row r="364" spans="4:5" x14ac:dyDescent="0.25">
      <c r="D364" s="6"/>
      <c r="E364" s="6"/>
    </row>
    <row r="365" spans="4:5" x14ac:dyDescent="0.25">
      <c r="D365" s="6"/>
      <c r="E365" s="6"/>
    </row>
    <row r="366" spans="4:5" x14ac:dyDescent="0.25">
      <c r="D366" s="6"/>
      <c r="E366" s="6"/>
    </row>
    <row r="367" spans="4:5" x14ac:dyDescent="0.25">
      <c r="D367" s="6"/>
      <c r="E367" s="6"/>
    </row>
    <row r="368" spans="4:5" x14ac:dyDescent="0.25">
      <c r="D368" s="6"/>
      <c r="E368" s="6"/>
    </row>
    <row r="369" spans="4:5" x14ac:dyDescent="0.25">
      <c r="D369" s="6"/>
      <c r="E369" s="6"/>
    </row>
    <row r="370" spans="4:5" x14ac:dyDescent="0.25">
      <c r="D370" s="6"/>
      <c r="E370" s="6"/>
    </row>
    <row r="371" spans="4:5" x14ac:dyDescent="0.25">
      <c r="D371" s="6"/>
      <c r="E371" s="6"/>
    </row>
    <row r="372" spans="4:5" x14ac:dyDescent="0.25">
      <c r="D372" s="6"/>
      <c r="E372" s="6"/>
    </row>
    <row r="373" spans="4:5" x14ac:dyDescent="0.25">
      <c r="D373" s="6"/>
      <c r="E373" s="6"/>
    </row>
    <row r="374" spans="4:5" x14ac:dyDescent="0.25">
      <c r="D374" s="6"/>
      <c r="E374" s="6"/>
    </row>
    <row r="375" spans="4:5" x14ac:dyDescent="0.25">
      <c r="D375" s="6"/>
      <c r="E375" s="6"/>
    </row>
    <row r="376" spans="4:5" x14ac:dyDescent="0.25">
      <c r="D376" s="6"/>
      <c r="E376" s="6"/>
    </row>
    <row r="377" spans="4:5" x14ac:dyDescent="0.25">
      <c r="D377" s="6"/>
      <c r="E377" s="6"/>
    </row>
    <row r="378" spans="4:5" x14ac:dyDescent="0.25">
      <c r="D378" s="6"/>
      <c r="E378" s="6"/>
    </row>
    <row r="379" spans="4:5" x14ac:dyDescent="0.25">
      <c r="D379" s="6"/>
      <c r="E379" s="6"/>
    </row>
    <row r="380" spans="4:5" x14ac:dyDescent="0.25">
      <c r="D380" s="6"/>
      <c r="E380" s="6"/>
    </row>
    <row r="381" spans="4:5" x14ac:dyDescent="0.25">
      <c r="D381" s="6"/>
      <c r="E381" s="6"/>
    </row>
    <row r="382" spans="4:5" x14ac:dyDescent="0.25">
      <c r="D382" s="6"/>
      <c r="E382" s="6"/>
    </row>
    <row r="383" spans="4:5" x14ac:dyDescent="0.25">
      <c r="D383" s="6"/>
      <c r="E383" s="6"/>
    </row>
    <row r="384" spans="4:5" x14ac:dyDescent="0.25">
      <c r="D384" s="6"/>
      <c r="E384" s="6"/>
    </row>
    <row r="385" spans="4:5" x14ac:dyDescent="0.25">
      <c r="D385" s="6"/>
      <c r="E385" s="6"/>
    </row>
    <row r="386" spans="4:5" x14ac:dyDescent="0.25">
      <c r="D386" s="6"/>
      <c r="E386" s="6"/>
    </row>
    <row r="387" spans="4:5" x14ac:dyDescent="0.25">
      <c r="D387" s="6"/>
      <c r="E387" s="6"/>
    </row>
    <row r="388" spans="4:5" x14ac:dyDescent="0.25">
      <c r="D388" s="6"/>
      <c r="E388" s="6"/>
    </row>
    <row r="389" spans="4:5" x14ac:dyDescent="0.25">
      <c r="D389" s="6"/>
      <c r="E389" s="6"/>
    </row>
    <row r="390" spans="4:5" x14ac:dyDescent="0.25">
      <c r="D390" s="6"/>
      <c r="E390" s="6"/>
    </row>
    <row r="391" spans="4:5" x14ac:dyDescent="0.25">
      <c r="D391" s="6"/>
      <c r="E391" s="6"/>
    </row>
    <row r="392" spans="4:5" x14ac:dyDescent="0.25">
      <c r="D392" s="6"/>
      <c r="E392" s="6"/>
    </row>
    <row r="393" spans="4:5" x14ac:dyDescent="0.25">
      <c r="D393" s="6"/>
      <c r="E393" s="6"/>
    </row>
    <row r="394" spans="4:5" x14ac:dyDescent="0.25">
      <c r="D394" s="6"/>
      <c r="E394" s="6"/>
    </row>
    <row r="395" spans="4:5" x14ac:dyDescent="0.25">
      <c r="D395" s="6"/>
      <c r="E395" s="6"/>
    </row>
    <row r="396" spans="4:5" x14ac:dyDescent="0.25">
      <c r="D396" s="6"/>
      <c r="E396" s="6"/>
    </row>
    <row r="397" spans="4:5" x14ac:dyDescent="0.25">
      <c r="D397" s="6"/>
      <c r="E397" s="6"/>
    </row>
    <row r="398" spans="4:5" x14ac:dyDescent="0.25">
      <c r="D398" s="6"/>
      <c r="E398" s="6"/>
    </row>
    <row r="399" spans="4:5" x14ac:dyDescent="0.25">
      <c r="D399" s="6"/>
      <c r="E399" s="6"/>
    </row>
    <row r="400" spans="4:5" x14ac:dyDescent="0.25">
      <c r="D400" s="6"/>
      <c r="E400" s="6"/>
    </row>
    <row r="401" spans="4:5" x14ac:dyDescent="0.25">
      <c r="D401" s="6"/>
      <c r="E401" s="6"/>
    </row>
    <row r="402" spans="4:5" x14ac:dyDescent="0.25">
      <c r="D402" s="6"/>
      <c r="E402" s="6"/>
    </row>
    <row r="403" spans="4:5" x14ac:dyDescent="0.25">
      <c r="D403" s="6"/>
      <c r="E403" s="6"/>
    </row>
    <row r="404" spans="4:5" x14ac:dyDescent="0.25">
      <c r="D404" s="6"/>
      <c r="E404" s="6"/>
    </row>
    <row r="405" spans="4:5" x14ac:dyDescent="0.25">
      <c r="D405" s="6"/>
      <c r="E405" s="6"/>
    </row>
    <row r="406" spans="4:5" x14ac:dyDescent="0.25">
      <c r="D406" s="6"/>
      <c r="E406" s="6"/>
    </row>
    <row r="407" spans="4:5" x14ac:dyDescent="0.25">
      <c r="D407" s="6"/>
      <c r="E407" s="6"/>
    </row>
    <row r="408" spans="4:5" x14ac:dyDescent="0.25">
      <c r="D408" s="6"/>
      <c r="E408" s="6"/>
    </row>
    <row r="409" spans="4:5" x14ac:dyDescent="0.25">
      <c r="D409" s="6"/>
      <c r="E409" s="6"/>
    </row>
    <row r="410" spans="4:5" x14ac:dyDescent="0.25">
      <c r="D410" s="6"/>
      <c r="E410" s="6"/>
    </row>
    <row r="411" spans="4:5" x14ac:dyDescent="0.25">
      <c r="D411" s="6"/>
      <c r="E411" s="6"/>
    </row>
    <row r="412" spans="4:5" x14ac:dyDescent="0.25">
      <c r="D412" s="6"/>
      <c r="E412" s="6"/>
    </row>
    <row r="413" spans="4:5" x14ac:dyDescent="0.25">
      <c r="D413" s="6"/>
      <c r="E413" s="6"/>
    </row>
    <row r="414" spans="4:5" x14ac:dyDescent="0.25">
      <c r="D414" s="6"/>
      <c r="E414" s="6"/>
    </row>
    <row r="415" spans="4:5" x14ac:dyDescent="0.25">
      <c r="D415" s="6"/>
      <c r="E415" s="6"/>
    </row>
    <row r="416" spans="4:5" x14ac:dyDescent="0.25">
      <c r="D416" s="6"/>
      <c r="E416" s="6"/>
    </row>
    <row r="417" spans="4:5" x14ac:dyDescent="0.25">
      <c r="D417" s="6"/>
      <c r="E417" s="6"/>
    </row>
    <row r="418" spans="4:5" x14ac:dyDescent="0.25">
      <c r="D418" s="6"/>
      <c r="E418" s="6"/>
    </row>
    <row r="419" spans="4:5" x14ac:dyDescent="0.25">
      <c r="D419" s="6"/>
      <c r="E419" s="6"/>
    </row>
    <row r="420" spans="4:5" x14ac:dyDescent="0.25">
      <c r="D420" s="6"/>
      <c r="E420" s="6"/>
    </row>
    <row r="421" spans="4:5" x14ac:dyDescent="0.25">
      <c r="D421" s="6"/>
      <c r="E421" s="6"/>
    </row>
    <row r="422" spans="4:5" x14ac:dyDescent="0.25">
      <c r="D422" s="6"/>
      <c r="E422" s="6"/>
    </row>
    <row r="423" spans="4:5" x14ac:dyDescent="0.25">
      <c r="D423" s="6"/>
      <c r="E423" s="6"/>
    </row>
    <row r="424" spans="4:5" x14ac:dyDescent="0.25">
      <c r="D424" s="6"/>
      <c r="E424" s="6"/>
    </row>
    <row r="425" spans="4:5" x14ac:dyDescent="0.25">
      <c r="D425" s="6"/>
      <c r="E425" s="6"/>
    </row>
    <row r="426" spans="4:5" x14ac:dyDescent="0.25">
      <c r="D426" s="6"/>
      <c r="E426" s="6"/>
    </row>
    <row r="427" spans="4:5" x14ac:dyDescent="0.25">
      <c r="D427" s="6"/>
      <c r="E427" s="6"/>
    </row>
    <row r="428" spans="4:5" x14ac:dyDescent="0.25">
      <c r="D428" s="6"/>
      <c r="E428" s="6"/>
    </row>
    <row r="429" spans="4:5" x14ac:dyDescent="0.25">
      <c r="D429" s="6"/>
      <c r="E429" s="6"/>
    </row>
    <row r="430" spans="4:5" x14ac:dyDescent="0.25">
      <c r="D430" s="6"/>
      <c r="E430" s="6"/>
    </row>
    <row r="431" spans="4:5" x14ac:dyDescent="0.25">
      <c r="D431" s="6"/>
      <c r="E431" s="6"/>
    </row>
    <row r="432" spans="4:5" x14ac:dyDescent="0.25">
      <c r="D432" s="6"/>
      <c r="E432" s="6"/>
    </row>
    <row r="433" spans="4:5" x14ac:dyDescent="0.25">
      <c r="D433" s="6"/>
      <c r="E433" s="6"/>
    </row>
    <row r="434" spans="4:5" x14ac:dyDescent="0.25">
      <c r="D434" s="6"/>
      <c r="E434" s="6"/>
    </row>
    <row r="435" spans="4:5" x14ac:dyDescent="0.25">
      <c r="D435" s="6"/>
      <c r="E435" s="6"/>
    </row>
    <row r="436" spans="4:5" x14ac:dyDescent="0.25">
      <c r="D436" s="6"/>
      <c r="E436" s="6"/>
    </row>
    <row r="437" spans="4:5" x14ac:dyDescent="0.25">
      <c r="D437" s="6"/>
      <c r="E437" s="6"/>
    </row>
    <row r="438" spans="4:5" x14ac:dyDescent="0.25">
      <c r="D438" s="6"/>
      <c r="E438" s="6"/>
    </row>
    <row r="439" spans="4:5" x14ac:dyDescent="0.25">
      <c r="D439" s="6"/>
      <c r="E439" s="6"/>
    </row>
    <row r="440" spans="4:5" x14ac:dyDescent="0.25">
      <c r="D440" s="6"/>
      <c r="E440" s="6"/>
    </row>
    <row r="441" spans="4:5" x14ac:dyDescent="0.25">
      <c r="D441" s="6"/>
      <c r="E441" s="6"/>
    </row>
    <row r="442" spans="4:5" x14ac:dyDescent="0.25">
      <c r="D442" s="6"/>
      <c r="E442" s="6"/>
    </row>
    <row r="443" spans="4:5" x14ac:dyDescent="0.25">
      <c r="D443" s="6"/>
      <c r="E443" s="6"/>
    </row>
    <row r="444" spans="4:5" x14ac:dyDescent="0.25">
      <c r="D444" s="6"/>
      <c r="E444" s="6"/>
    </row>
    <row r="445" spans="4:5" x14ac:dyDescent="0.25">
      <c r="D445" s="6"/>
      <c r="E445" s="6"/>
    </row>
    <row r="446" spans="4:5" x14ac:dyDescent="0.25">
      <c r="D446" s="6"/>
      <c r="E446" s="6"/>
    </row>
    <row r="447" spans="4:5" x14ac:dyDescent="0.25">
      <c r="D447" s="6"/>
      <c r="E447" s="6"/>
    </row>
    <row r="448" spans="4:5" x14ac:dyDescent="0.25">
      <c r="D448" s="6"/>
      <c r="E448" s="6"/>
    </row>
    <row r="449" spans="4:5" x14ac:dyDescent="0.25">
      <c r="D449" s="6"/>
      <c r="E449" s="6"/>
    </row>
    <row r="450" spans="4:5" x14ac:dyDescent="0.25">
      <c r="D450" s="6"/>
      <c r="E450" s="6"/>
    </row>
    <row r="451" spans="4:5" x14ac:dyDescent="0.25">
      <c r="D451" s="6"/>
      <c r="E451" s="6"/>
    </row>
    <row r="452" spans="4:5" x14ac:dyDescent="0.25">
      <c r="D452" s="6"/>
      <c r="E452" s="6"/>
    </row>
    <row r="453" spans="4:5" x14ac:dyDescent="0.25">
      <c r="D453" s="6"/>
      <c r="E453" s="6"/>
    </row>
    <row r="454" spans="4:5" x14ac:dyDescent="0.25">
      <c r="D454" s="6"/>
      <c r="E454" s="6"/>
    </row>
    <row r="455" spans="4:5" x14ac:dyDescent="0.25">
      <c r="D455" s="6"/>
      <c r="E455" s="6"/>
    </row>
    <row r="456" spans="4:5" x14ac:dyDescent="0.25">
      <c r="D456" s="6"/>
      <c r="E456" s="6"/>
    </row>
    <row r="457" spans="4:5" x14ac:dyDescent="0.25">
      <c r="D457" s="6"/>
      <c r="E457" s="6"/>
    </row>
    <row r="458" spans="4:5" x14ac:dyDescent="0.25">
      <c r="D458" s="6"/>
      <c r="E458" s="6"/>
    </row>
    <row r="459" spans="4:5" x14ac:dyDescent="0.25">
      <c r="D459" s="6"/>
      <c r="E459" s="6"/>
    </row>
    <row r="460" spans="4:5" x14ac:dyDescent="0.25">
      <c r="D460" s="6"/>
      <c r="E460" s="6"/>
    </row>
    <row r="461" spans="4:5" x14ac:dyDescent="0.25">
      <c r="D461" s="6"/>
      <c r="E461" s="6"/>
    </row>
    <row r="462" spans="4:5" x14ac:dyDescent="0.25">
      <c r="D462" s="6"/>
      <c r="E462" s="6"/>
    </row>
    <row r="463" spans="4:5" x14ac:dyDescent="0.25">
      <c r="D463" s="6"/>
      <c r="E463" s="6"/>
    </row>
    <row r="464" spans="4:5" x14ac:dyDescent="0.25">
      <c r="D464" s="6"/>
      <c r="E464" s="6"/>
    </row>
    <row r="465" spans="4:5" x14ac:dyDescent="0.25">
      <c r="D465" s="6"/>
      <c r="E465" s="6"/>
    </row>
    <row r="466" spans="4:5" x14ac:dyDescent="0.25">
      <c r="D466" s="6"/>
      <c r="E466" s="6"/>
    </row>
    <row r="467" spans="4:5" x14ac:dyDescent="0.25">
      <c r="D467" s="6"/>
      <c r="E467" s="6"/>
    </row>
    <row r="468" spans="4:5" x14ac:dyDescent="0.25">
      <c r="D468" s="6"/>
      <c r="E468" s="6"/>
    </row>
    <row r="469" spans="4:5" x14ac:dyDescent="0.25">
      <c r="D469" s="6"/>
      <c r="E469" s="6"/>
    </row>
    <row r="470" spans="4:5" x14ac:dyDescent="0.25">
      <c r="D470" s="6"/>
      <c r="E470" s="6"/>
    </row>
    <row r="471" spans="4:5" x14ac:dyDescent="0.25">
      <c r="D471" s="6"/>
      <c r="E471" s="6"/>
    </row>
    <row r="472" spans="4:5" x14ac:dyDescent="0.25">
      <c r="D472" s="6"/>
      <c r="E472" s="6"/>
    </row>
    <row r="473" spans="4:5" x14ac:dyDescent="0.25">
      <c r="D473" s="6"/>
      <c r="E473" s="6"/>
    </row>
    <row r="474" spans="4:5" x14ac:dyDescent="0.25">
      <c r="D474" s="6"/>
      <c r="E474" s="6"/>
    </row>
    <row r="475" spans="4:5" x14ac:dyDescent="0.25">
      <c r="D475" s="6"/>
      <c r="E475" s="6"/>
    </row>
    <row r="476" spans="4:5" x14ac:dyDescent="0.25">
      <c r="D476" s="6"/>
      <c r="E476" s="6"/>
    </row>
    <row r="477" spans="4:5" x14ac:dyDescent="0.25">
      <c r="D477" s="6"/>
      <c r="E477" s="6"/>
    </row>
    <row r="478" spans="4:5" x14ac:dyDescent="0.25">
      <c r="D478" s="6"/>
      <c r="E478" s="6"/>
    </row>
    <row r="479" spans="4:5" x14ac:dyDescent="0.25">
      <c r="D479" s="6"/>
      <c r="E479" s="6"/>
    </row>
    <row r="480" spans="4:5" x14ac:dyDescent="0.25">
      <c r="D480" s="6"/>
      <c r="E480" s="6"/>
    </row>
    <row r="481" spans="4:5" x14ac:dyDescent="0.25">
      <c r="D481" s="6"/>
      <c r="E481" s="6"/>
    </row>
    <row r="482" spans="4:5" x14ac:dyDescent="0.25">
      <c r="D482" s="6"/>
      <c r="E482" s="6"/>
    </row>
    <row r="483" spans="4:5" x14ac:dyDescent="0.25">
      <c r="D483" s="6"/>
      <c r="E483" s="6"/>
    </row>
    <row r="484" spans="4:5" x14ac:dyDescent="0.25">
      <c r="D484" s="6"/>
      <c r="E484" s="6"/>
    </row>
    <row r="485" spans="4:5" x14ac:dyDescent="0.25">
      <c r="D485" s="6"/>
      <c r="E485" s="6"/>
    </row>
    <row r="486" spans="4:5" x14ac:dyDescent="0.25">
      <c r="D486" s="6"/>
      <c r="E486" s="6"/>
    </row>
    <row r="487" spans="4:5" x14ac:dyDescent="0.25">
      <c r="D487" s="6"/>
      <c r="E487" s="6"/>
    </row>
    <row r="488" spans="4:5" x14ac:dyDescent="0.25">
      <c r="D488" s="6"/>
      <c r="E488" s="6"/>
    </row>
    <row r="489" spans="4:5" x14ac:dyDescent="0.25">
      <c r="D489" s="6"/>
      <c r="E489" s="6"/>
    </row>
    <row r="490" spans="4:5" x14ac:dyDescent="0.25">
      <c r="D490" s="6"/>
      <c r="E490" s="6"/>
    </row>
    <row r="491" spans="4:5" x14ac:dyDescent="0.25">
      <c r="D491" s="6"/>
      <c r="E491" s="6"/>
    </row>
    <row r="492" spans="4:5" x14ac:dyDescent="0.25">
      <c r="D492" s="6"/>
      <c r="E492" s="6"/>
    </row>
    <row r="493" spans="4:5" x14ac:dyDescent="0.25">
      <c r="D493" s="6"/>
      <c r="E493" s="6"/>
    </row>
    <row r="494" spans="4:5" x14ac:dyDescent="0.25">
      <c r="D494" s="6"/>
      <c r="E494" s="6"/>
    </row>
    <row r="495" spans="4:5" x14ac:dyDescent="0.25">
      <c r="D495" s="6"/>
      <c r="E495" s="6"/>
    </row>
    <row r="496" spans="4:5" x14ac:dyDescent="0.25">
      <c r="D496" s="6"/>
      <c r="E496" s="6"/>
    </row>
    <row r="497" spans="4:5" x14ac:dyDescent="0.25">
      <c r="D497" s="6"/>
      <c r="E497" s="6"/>
    </row>
    <row r="498" spans="4:5" x14ac:dyDescent="0.25">
      <c r="D498" s="6"/>
      <c r="E498" s="6"/>
    </row>
    <row r="499" spans="4:5" x14ac:dyDescent="0.25">
      <c r="D499" s="6"/>
      <c r="E499" s="6"/>
    </row>
    <row r="500" spans="4:5" x14ac:dyDescent="0.25">
      <c r="D500" s="6"/>
      <c r="E500" s="6"/>
    </row>
    <row r="501" spans="4:5" x14ac:dyDescent="0.25">
      <c r="D501" s="6"/>
      <c r="E501" s="6"/>
    </row>
    <row r="502" spans="4:5" x14ac:dyDescent="0.25">
      <c r="D502" s="6"/>
      <c r="E502" s="6"/>
    </row>
    <row r="503" spans="4:5" x14ac:dyDescent="0.25">
      <c r="D503" s="6"/>
      <c r="E503" s="6"/>
    </row>
    <row r="504" spans="4:5" x14ac:dyDescent="0.25">
      <c r="D504" s="6"/>
      <c r="E504" s="6"/>
    </row>
    <row r="505" spans="4:5" x14ac:dyDescent="0.25">
      <c r="D505" s="6"/>
      <c r="E505" s="6"/>
    </row>
    <row r="506" spans="4:5" x14ac:dyDescent="0.25">
      <c r="D506" s="6"/>
      <c r="E506" s="6"/>
    </row>
    <row r="507" spans="4:5" x14ac:dyDescent="0.25">
      <c r="D507" s="6"/>
      <c r="E507" s="6"/>
    </row>
    <row r="508" spans="4:5" x14ac:dyDescent="0.25">
      <c r="D508" s="6"/>
      <c r="E508" s="6"/>
    </row>
    <row r="509" spans="4:5" x14ac:dyDescent="0.25">
      <c r="D509" s="6"/>
      <c r="E509" s="6"/>
    </row>
    <row r="510" spans="4:5" x14ac:dyDescent="0.25">
      <c r="D510" s="6"/>
      <c r="E510" s="6"/>
    </row>
    <row r="511" spans="4:5" x14ac:dyDescent="0.25">
      <c r="D511" s="6"/>
      <c r="E511" s="6"/>
    </row>
    <row r="512" spans="4:5" x14ac:dyDescent="0.25">
      <c r="D512" s="6"/>
      <c r="E512" s="6"/>
    </row>
    <row r="513" spans="4:5" x14ac:dyDescent="0.25">
      <c r="D513" s="6"/>
      <c r="E513" s="6"/>
    </row>
    <row r="514" spans="4:5" x14ac:dyDescent="0.25">
      <c r="D514" s="6"/>
      <c r="E514" s="6"/>
    </row>
    <row r="515" spans="4:5" x14ac:dyDescent="0.25">
      <c r="D515" s="6"/>
      <c r="E515" s="6"/>
    </row>
    <row r="516" spans="4:5" x14ac:dyDescent="0.25">
      <c r="D516" s="6"/>
      <c r="E516" s="6"/>
    </row>
    <row r="517" spans="4:5" x14ac:dyDescent="0.25">
      <c r="D517" s="6"/>
      <c r="E517" s="6"/>
    </row>
    <row r="518" spans="4:5" x14ac:dyDescent="0.25">
      <c r="D518" s="6"/>
      <c r="E518" s="6"/>
    </row>
    <row r="519" spans="4:5" x14ac:dyDescent="0.25">
      <c r="D519" s="6"/>
      <c r="E519" s="6"/>
    </row>
    <row r="520" spans="4:5" x14ac:dyDescent="0.25">
      <c r="D520" s="6"/>
      <c r="E520" s="6"/>
    </row>
    <row r="521" spans="4:5" x14ac:dyDescent="0.25">
      <c r="D521" s="6"/>
      <c r="E521" s="6"/>
    </row>
    <row r="522" spans="4:5" x14ac:dyDescent="0.25">
      <c r="D522" s="6"/>
      <c r="E522" s="6"/>
    </row>
    <row r="523" spans="4:5" x14ac:dyDescent="0.25">
      <c r="D523" s="6"/>
      <c r="E523" s="6"/>
    </row>
    <row r="524" spans="4:5" x14ac:dyDescent="0.25">
      <c r="D524" s="6"/>
      <c r="E524" s="6"/>
    </row>
    <row r="525" spans="4:5" x14ac:dyDescent="0.25">
      <c r="D525" s="6"/>
      <c r="E525" s="6"/>
    </row>
    <row r="526" spans="4:5" x14ac:dyDescent="0.25">
      <c r="D526" s="6"/>
      <c r="E526" s="6"/>
    </row>
    <row r="527" spans="4:5" x14ac:dyDescent="0.25">
      <c r="D527" s="6"/>
      <c r="E527" s="6"/>
    </row>
    <row r="528" spans="4:5" x14ac:dyDescent="0.25">
      <c r="D528" s="6"/>
      <c r="E528" s="6"/>
    </row>
    <row r="529" spans="4:5" x14ac:dyDescent="0.25">
      <c r="D529" s="6"/>
      <c r="E529" s="6"/>
    </row>
    <row r="530" spans="4:5" x14ac:dyDescent="0.25">
      <c r="D530" s="6"/>
      <c r="E530" s="6"/>
    </row>
    <row r="531" spans="4:5" x14ac:dyDescent="0.25">
      <c r="D531" s="6"/>
      <c r="E531" s="6"/>
    </row>
    <row r="532" spans="4:5" x14ac:dyDescent="0.25">
      <c r="D532" s="6"/>
      <c r="E532" s="6"/>
    </row>
    <row r="533" spans="4:5" x14ac:dyDescent="0.25">
      <c r="D533" s="6"/>
      <c r="E533" s="6"/>
    </row>
    <row r="534" spans="4:5" x14ac:dyDescent="0.25">
      <c r="D534" s="6"/>
      <c r="E534" s="6"/>
    </row>
    <row r="535" spans="4:5" x14ac:dyDescent="0.25">
      <c r="D535" s="6"/>
      <c r="E535" s="6"/>
    </row>
    <row r="536" spans="4:5" x14ac:dyDescent="0.25">
      <c r="D536" s="6"/>
      <c r="E536" s="6"/>
    </row>
    <row r="537" spans="4:5" x14ac:dyDescent="0.25">
      <c r="D537" s="6"/>
      <c r="E537" s="6"/>
    </row>
    <row r="538" spans="4:5" x14ac:dyDescent="0.25">
      <c r="D538" s="6"/>
      <c r="E538" s="6"/>
    </row>
    <row r="539" spans="4:5" x14ac:dyDescent="0.25">
      <c r="D539" s="6"/>
      <c r="E539" s="6"/>
    </row>
    <row r="540" spans="4:5" x14ac:dyDescent="0.25">
      <c r="D540" s="6"/>
      <c r="E540" s="6"/>
    </row>
    <row r="541" spans="4:5" x14ac:dyDescent="0.25">
      <c r="D541" s="6"/>
      <c r="E541" s="6"/>
    </row>
    <row r="542" spans="4:5" x14ac:dyDescent="0.25">
      <c r="D542" s="6"/>
      <c r="E542" s="6"/>
    </row>
    <row r="543" spans="4:5" x14ac:dyDescent="0.25">
      <c r="D543" s="6"/>
      <c r="E543" s="6"/>
    </row>
    <row r="544" spans="4:5" x14ac:dyDescent="0.25">
      <c r="D544" s="6"/>
      <c r="E544" s="6"/>
    </row>
    <row r="545" spans="4:5" x14ac:dyDescent="0.25">
      <c r="D545" s="6"/>
      <c r="E545" s="6"/>
    </row>
    <row r="546" spans="4:5" x14ac:dyDescent="0.25">
      <c r="D546" s="6"/>
      <c r="E546" s="6"/>
    </row>
    <row r="547" spans="4:5" x14ac:dyDescent="0.25">
      <c r="D547" s="6"/>
      <c r="E547" s="6"/>
    </row>
    <row r="548" spans="4:5" x14ac:dyDescent="0.25">
      <c r="D548" s="6"/>
      <c r="E548" s="6"/>
    </row>
    <row r="549" spans="4:5" x14ac:dyDescent="0.25">
      <c r="D549" s="6"/>
      <c r="E549" s="6"/>
    </row>
    <row r="550" spans="4:5" x14ac:dyDescent="0.25">
      <c r="D550" s="6"/>
      <c r="E550" s="6"/>
    </row>
    <row r="551" spans="4:5" x14ac:dyDescent="0.25">
      <c r="D551" s="6"/>
      <c r="E551" s="6"/>
    </row>
    <row r="552" spans="4:5" x14ac:dyDescent="0.25">
      <c r="D552" s="6"/>
      <c r="E552" s="6"/>
    </row>
    <row r="553" spans="4:5" x14ac:dyDescent="0.25">
      <c r="D553" s="6"/>
      <c r="E553" s="6"/>
    </row>
    <row r="554" spans="4:5" x14ac:dyDescent="0.25">
      <c r="D554" s="6"/>
      <c r="E554" s="6"/>
    </row>
    <row r="555" spans="4:5" x14ac:dyDescent="0.25">
      <c r="D555" s="6"/>
      <c r="E555" s="6"/>
    </row>
    <row r="556" spans="4:5" x14ac:dyDescent="0.25">
      <c r="D556" s="6"/>
      <c r="E556" s="6"/>
    </row>
    <row r="557" spans="4:5" x14ac:dyDescent="0.25">
      <c r="D557" s="6"/>
      <c r="E557" s="6"/>
    </row>
    <row r="558" spans="4:5" x14ac:dyDescent="0.25">
      <c r="D558" s="6"/>
      <c r="E558" s="6"/>
    </row>
    <row r="559" spans="4:5" x14ac:dyDescent="0.25">
      <c r="D559" s="6"/>
      <c r="E559" s="6"/>
    </row>
    <row r="560" spans="4:5" x14ac:dyDescent="0.25">
      <c r="D560" s="6"/>
      <c r="E560" s="6"/>
    </row>
    <row r="561" spans="4:5" x14ac:dyDescent="0.25">
      <c r="D561" s="6"/>
      <c r="E561" s="6"/>
    </row>
    <row r="562" spans="4:5" x14ac:dyDescent="0.25">
      <c r="D562" s="6"/>
      <c r="E562" s="6"/>
    </row>
    <row r="563" spans="4:5" x14ac:dyDescent="0.25">
      <c r="D563" s="6"/>
      <c r="E563" s="6"/>
    </row>
    <row r="564" spans="4:5" x14ac:dyDescent="0.25">
      <c r="D564" s="6"/>
      <c r="E564" s="6"/>
    </row>
    <row r="565" spans="4:5" x14ac:dyDescent="0.25">
      <c r="D565" s="6"/>
      <c r="E565" s="6"/>
    </row>
    <row r="566" spans="4:5" x14ac:dyDescent="0.25">
      <c r="D566" s="6"/>
      <c r="E566" s="6"/>
    </row>
    <row r="567" spans="4:5" x14ac:dyDescent="0.25">
      <c r="D567" s="6"/>
      <c r="E567" s="6"/>
    </row>
    <row r="568" spans="4:5" x14ac:dyDescent="0.25">
      <c r="D568" s="6"/>
      <c r="E568" s="6"/>
    </row>
    <row r="569" spans="4:5" x14ac:dyDescent="0.25">
      <c r="D569" s="6"/>
      <c r="E569" s="6"/>
    </row>
    <row r="570" spans="4:5" x14ac:dyDescent="0.25">
      <c r="D570" s="6"/>
      <c r="E570" s="6"/>
    </row>
    <row r="571" spans="4:5" x14ac:dyDescent="0.25">
      <c r="D571" s="6"/>
      <c r="E571" s="6"/>
    </row>
    <row r="572" spans="4:5" x14ac:dyDescent="0.25">
      <c r="D572" s="6"/>
      <c r="E572" s="6"/>
    </row>
    <row r="573" spans="4:5" x14ac:dyDescent="0.25">
      <c r="D573" s="6"/>
      <c r="E573" s="6"/>
    </row>
    <row r="574" spans="4:5" x14ac:dyDescent="0.25">
      <c r="D574" s="6"/>
      <c r="E574" s="6"/>
    </row>
    <row r="575" spans="4:5" x14ac:dyDescent="0.25">
      <c r="D575" s="6"/>
      <c r="E575" s="6"/>
    </row>
    <row r="576" spans="4:5" x14ac:dyDescent="0.25">
      <c r="D576" s="6"/>
      <c r="E576" s="6"/>
    </row>
    <row r="577" spans="4:5" x14ac:dyDescent="0.25">
      <c r="D577" s="6"/>
      <c r="E577" s="6"/>
    </row>
    <row r="578" spans="4:5" x14ac:dyDescent="0.25">
      <c r="D578" s="6"/>
      <c r="E578" s="6"/>
    </row>
    <row r="579" spans="4:5" x14ac:dyDescent="0.25">
      <c r="D579" s="6"/>
      <c r="E579" s="6"/>
    </row>
    <row r="580" spans="4:5" x14ac:dyDescent="0.25">
      <c r="D580" s="6"/>
      <c r="E580" s="6"/>
    </row>
    <row r="581" spans="4:5" x14ac:dyDescent="0.25">
      <c r="D581" s="6"/>
      <c r="E581" s="6"/>
    </row>
    <row r="582" spans="4:5" x14ac:dyDescent="0.25">
      <c r="D582" s="6"/>
      <c r="E582" s="6"/>
    </row>
    <row r="583" spans="4:5" x14ac:dyDescent="0.25">
      <c r="D583" s="6"/>
      <c r="E583" s="6"/>
    </row>
    <row r="584" spans="4:5" x14ac:dyDescent="0.25">
      <c r="D584" s="6"/>
      <c r="E584" s="6"/>
    </row>
    <row r="585" spans="4:5" x14ac:dyDescent="0.25">
      <c r="D585" s="6"/>
      <c r="E585" s="6"/>
    </row>
    <row r="586" spans="4:5" x14ac:dyDescent="0.25">
      <c r="D586" s="6"/>
      <c r="E586" s="6"/>
    </row>
    <row r="587" spans="4:5" x14ac:dyDescent="0.25">
      <c r="D587" s="6"/>
      <c r="E587" s="6"/>
    </row>
    <row r="588" spans="4:5" x14ac:dyDescent="0.25">
      <c r="D588" s="6"/>
      <c r="E588" s="6"/>
    </row>
    <row r="589" spans="4:5" x14ac:dyDescent="0.25">
      <c r="D589" s="6"/>
      <c r="E589" s="6"/>
    </row>
    <row r="590" spans="4:5" x14ac:dyDescent="0.25">
      <c r="D590" s="6"/>
      <c r="E590" s="6"/>
    </row>
    <row r="591" spans="4:5" x14ac:dyDescent="0.25">
      <c r="D591" s="6"/>
      <c r="E591" s="6"/>
    </row>
    <row r="592" spans="4:5" x14ac:dyDescent="0.25">
      <c r="D592" s="6"/>
      <c r="E592" s="6"/>
    </row>
    <row r="593" spans="4:5" x14ac:dyDescent="0.25">
      <c r="D593" s="6"/>
      <c r="E593" s="6"/>
    </row>
    <row r="594" spans="4:5" x14ac:dyDescent="0.25">
      <c r="D594" s="6"/>
      <c r="E594" s="6"/>
    </row>
    <row r="595" spans="4:5" x14ac:dyDescent="0.25">
      <c r="D595" s="6"/>
      <c r="E595" s="6"/>
    </row>
    <row r="596" spans="4:5" x14ac:dyDescent="0.25">
      <c r="D596" s="6"/>
      <c r="E596" s="6"/>
    </row>
    <row r="597" spans="4:5" x14ac:dyDescent="0.25">
      <c r="D597" s="6"/>
      <c r="E597" s="6"/>
    </row>
    <row r="598" spans="4:5" x14ac:dyDescent="0.25">
      <c r="D598" s="6"/>
      <c r="E598" s="6"/>
    </row>
    <row r="599" spans="4:5" x14ac:dyDescent="0.25">
      <c r="D599" s="6"/>
      <c r="E599" s="6"/>
    </row>
    <row r="600" spans="4:5" x14ac:dyDescent="0.25">
      <c r="D600" s="6"/>
      <c r="E600" s="6"/>
    </row>
    <row r="601" spans="4:5" x14ac:dyDescent="0.25">
      <c r="D601" s="6"/>
      <c r="E601" s="6"/>
    </row>
    <row r="602" spans="4:5" x14ac:dyDescent="0.25">
      <c r="D602" s="6"/>
      <c r="E602" s="6"/>
    </row>
    <row r="603" spans="4:5" x14ac:dyDescent="0.25">
      <c r="D603" s="6"/>
      <c r="E603" s="6"/>
    </row>
    <row r="604" spans="4:5" x14ac:dyDescent="0.25">
      <c r="D604" s="6"/>
      <c r="E604" s="6"/>
    </row>
    <row r="605" spans="4:5" x14ac:dyDescent="0.25">
      <c r="D605" s="6"/>
      <c r="E605" s="6"/>
    </row>
    <row r="606" spans="4:5" x14ac:dyDescent="0.25">
      <c r="D606" s="6"/>
      <c r="E606" s="6"/>
    </row>
    <row r="607" spans="4:5" x14ac:dyDescent="0.25">
      <c r="D607" s="6"/>
      <c r="E607" s="6"/>
    </row>
    <row r="608" spans="4:5" x14ac:dyDescent="0.25">
      <c r="D608" s="6"/>
      <c r="E608" s="6"/>
    </row>
    <row r="609" spans="4:5" x14ac:dyDescent="0.25">
      <c r="D609" s="6"/>
      <c r="E609" s="6"/>
    </row>
    <row r="610" spans="4:5" x14ac:dyDescent="0.25">
      <c r="D610" s="6"/>
      <c r="E610" s="6"/>
    </row>
    <row r="611" spans="4:5" x14ac:dyDescent="0.25">
      <c r="D611" s="6"/>
      <c r="E611" s="6"/>
    </row>
    <row r="612" spans="4:5" x14ac:dyDescent="0.25">
      <c r="D612" s="6"/>
      <c r="E612" s="6"/>
    </row>
    <row r="613" spans="4:5" x14ac:dyDescent="0.25">
      <c r="D613" s="6"/>
      <c r="E613" s="6"/>
    </row>
    <row r="614" spans="4:5" x14ac:dyDescent="0.25">
      <c r="D614" s="6"/>
      <c r="E614" s="6"/>
    </row>
    <row r="615" spans="4:5" x14ac:dyDescent="0.25">
      <c r="D615" s="6"/>
      <c r="E615" s="6"/>
    </row>
    <row r="616" spans="4:5" x14ac:dyDescent="0.25">
      <c r="D616" s="6"/>
      <c r="E616" s="6"/>
    </row>
    <row r="617" spans="4:5" x14ac:dyDescent="0.25">
      <c r="D617" s="6"/>
      <c r="E617" s="6"/>
    </row>
    <row r="618" spans="4:5" x14ac:dyDescent="0.25">
      <c r="D618" s="6"/>
      <c r="E618" s="6"/>
    </row>
    <row r="619" spans="4:5" x14ac:dyDescent="0.25">
      <c r="D619" s="6"/>
      <c r="E619" s="6"/>
    </row>
    <row r="620" spans="4:5" x14ac:dyDescent="0.25">
      <c r="D620" s="6"/>
      <c r="E620" s="6"/>
    </row>
    <row r="621" spans="4:5" x14ac:dyDescent="0.25">
      <c r="D621" s="6"/>
      <c r="E621" s="6"/>
    </row>
    <row r="622" spans="4:5" x14ac:dyDescent="0.25">
      <c r="D622" s="6"/>
      <c r="E622" s="6"/>
    </row>
    <row r="623" spans="4:5" x14ac:dyDescent="0.25">
      <c r="D623" s="6"/>
      <c r="E623" s="6"/>
    </row>
    <row r="624" spans="4:5" x14ac:dyDescent="0.25">
      <c r="D624" s="6"/>
      <c r="E624" s="6"/>
    </row>
    <row r="625" spans="4:5" x14ac:dyDescent="0.25">
      <c r="D625" s="6"/>
      <c r="E625" s="6"/>
    </row>
    <row r="626" spans="4:5" x14ac:dyDescent="0.25">
      <c r="D626" s="6"/>
      <c r="E626" s="6"/>
    </row>
    <row r="627" spans="4:5" x14ac:dyDescent="0.25">
      <c r="D627" s="6"/>
      <c r="E627" s="6"/>
    </row>
    <row r="628" spans="4:5" x14ac:dyDescent="0.25">
      <c r="D628" s="6"/>
      <c r="E628" s="6"/>
    </row>
    <row r="629" spans="4:5" x14ac:dyDescent="0.25">
      <c r="D629" s="6"/>
      <c r="E629" s="6"/>
    </row>
    <row r="630" spans="4:5" x14ac:dyDescent="0.25">
      <c r="D630" s="6"/>
      <c r="E630" s="6"/>
    </row>
    <row r="631" spans="4:5" x14ac:dyDescent="0.25">
      <c r="D631" s="6"/>
      <c r="E631" s="6"/>
    </row>
    <row r="632" spans="4:5" x14ac:dyDescent="0.25">
      <c r="D632" s="6"/>
      <c r="E632" s="6"/>
    </row>
    <row r="633" spans="4:5" x14ac:dyDescent="0.25">
      <c r="D633" s="6"/>
      <c r="E633" s="6"/>
    </row>
    <row r="634" spans="4:5" x14ac:dyDescent="0.25">
      <c r="D634" s="6"/>
      <c r="E634" s="6"/>
    </row>
    <row r="635" spans="4:5" x14ac:dyDescent="0.25">
      <c r="D635" s="6"/>
      <c r="E635" s="6"/>
    </row>
    <row r="636" spans="4:5" x14ac:dyDescent="0.25">
      <c r="D636" s="6"/>
      <c r="E636" s="6"/>
    </row>
    <row r="637" spans="4:5" x14ac:dyDescent="0.25">
      <c r="D637" s="6"/>
      <c r="E637" s="6"/>
    </row>
    <row r="638" spans="4:5" x14ac:dyDescent="0.25">
      <c r="D638" s="6"/>
      <c r="E638" s="6"/>
    </row>
    <row r="639" spans="4:5" x14ac:dyDescent="0.25">
      <c r="D639" s="6"/>
      <c r="E639" s="6"/>
    </row>
    <row r="640" spans="4:5" x14ac:dyDescent="0.25">
      <c r="D640" s="6"/>
      <c r="E640" s="6"/>
    </row>
    <row r="641" spans="4:5" x14ac:dyDescent="0.25">
      <c r="D641" s="6"/>
      <c r="E641" s="6"/>
    </row>
    <row r="642" spans="4:5" x14ac:dyDescent="0.25">
      <c r="D642" s="6"/>
      <c r="E642" s="6"/>
    </row>
    <row r="643" spans="4:5" x14ac:dyDescent="0.25">
      <c r="D643" s="6"/>
      <c r="E643" s="6"/>
    </row>
    <row r="644" spans="4:5" x14ac:dyDescent="0.25">
      <c r="D644" s="6"/>
      <c r="E644" s="6"/>
    </row>
    <row r="645" spans="4:5" x14ac:dyDescent="0.25">
      <c r="D645" s="6"/>
      <c r="E645" s="6"/>
    </row>
    <row r="646" spans="4:5" x14ac:dyDescent="0.25">
      <c r="D646" s="6"/>
      <c r="E646" s="6"/>
    </row>
    <row r="647" spans="4:5" x14ac:dyDescent="0.25">
      <c r="D647" s="6"/>
      <c r="E647" s="6"/>
    </row>
    <row r="648" spans="4:5" x14ac:dyDescent="0.25">
      <c r="D648" s="6"/>
      <c r="E648" s="6"/>
    </row>
    <row r="649" spans="4:5" x14ac:dyDescent="0.25">
      <c r="D649" s="6"/>
      <c r="E649" s="6"/>
    </row>
    <row r="650" spans="4:5" x14ac:dyDescent="0.25">
      <c r="D650" s="6"/>
      <c r="E650" s="6"/>
    </row>
    <row r="651" spans="4:5" x14ac:dyDescent="0.25">
      <c r="D651" s="6"/>
      <c r="E651" s="6"/>
    </row>
    <row r="652" spans="4:5" x14ac:dyDescent="0.25">
      <c r="D652" s="6"/>
      <c r="E652" s="6"/>
    </row>
    <row r="653" spans="4:5" x14ac:dyDescent="0.25">
      <c r="D653" s="6"/>
      <c r="E653" s="6"/>
    </row>
    <row r="654" spans="4:5" x14ac:dyDescent="0.25">
      <c r="D654" s="6"/>
      <c r="E654" s="6"/>
    </row>
    <row r="655" spans="4:5" x14ac:dyDescent="0.25">
      <c r="D655" s="6"/>
      <c r="E655" s="6"/>
    </row>
  </sheetData>
  <mergeCells count="217">
    <mergeCell ref="C320:D320"/>
    <mergeCell ref="C321:D321"/>
    <mergeCell ref="C333:D333"/>
    <mergeCell ref="C317:D317"/>
    <mergeCell ref="C318:D318"/>
    <mergeCell ref="C305:D305"/>
    <mergeCell ref="C306:D306"/>
    <mergeCell ref="C307:D307"/>
    <mergeCell ref="C308:D308"/>
    <mergeCell ref="C309:D309"/>
    <mergeCell ref="C310:D310"/>
    <mergeCell ref="C311:D311"/>
    <mergeCell ref="C312:D312"/>
    <mergeCell ref="C313:D313"/>
    <mergeCell ref="C315:D315"/>
    <mergeCell ref="C316:D316"/>
    <mergeCell ref="C314:D314"/>
    <mergeCell ref="C297:D297"/>
    <mergeCell ref="C298:D298"/>
    <mergeCell ref="C299:D299"/>
    <mergeCell ref="C300:D300"/>
    <mergeCell ref="C301:D301"/>
    <mergeCell ref="C302:D302"/>
    <mergeCell ref="C281:D281"/>
    <mergeCell ref="C282:D282"/>
    <mergeCell ref="C283:D283"/>
    <mergeCell ref="C284:D284"/>
    <mergeCell ref="C285:D285"/>
    <mergeCell ref="C286:D286"/>
    <mergeCell ref="C287:D287"/>
    <mergeCell ref="C288:D288"/>
    <mergeCell ref="C289:D289"/>
    <mergeCell ref="C290:D290"/>
    <mergeCell ref="C291:D291"/>
    <mergeCell ref="C292:D292"/>
    <mergeCell ref="C293:D293"/>
    <mergeCell ref="C294:D294"/>
    <mergeCell ref="C295:D295"/>
    <mergeCell ref="C296:D296"/>
    <mergeCell ref="C216:D216"/>
    <mergeCell ref="C273:D273"/>
    <mergeCell ref="C274:D274"/>
    <mergeCell ref="C275:D275"/>
    <mergeCell ref="C276:D276"/>
    <mergeCell ref="C277:D277"/>
    <mergeCell ref="C278:D278"/>
    <mergeCell ref="C279:D279"/>
    <mergeCell ref="C280:D280"/>
    <mergeCell ref="C222:D222"/>
    <mergeCell ref="C223:D223"/>
    <mergeCell ref="C224:D224"/>
    <mergeCell ref="C225:D225"/>
    <mergeCell ref="C238:D238"/>
    <mergeCell ref="C239:D239"/>
    <mergeCell ref="C240:D240"/>
    <mergeCell ref="C234:D234"/>
    <mergeCell ref="C235:D235"/>
    <mergeCell ref="C236:D236"/>
    <mergeCell ref="C237:D237"/>
    <mergeCell ref="C254:D254"/>
    <mergeCell ref="C255:D255"/>
    <mergeCell ref="C256:D256"/>
    <mergeCell ref="C257:D257"/>
    <mergeCell ref="C258:D258"/>
    <mergeCell ref="C259:D259"/>
    <mergeCell ref="C260:D260"/>
    <mergeCell ref="C241:D241"/>
    <mergeCell ref="C227:D227"/>
    <mergeCell ref="C336:E336"/>
    <mergeCell ref="C337:E337"/>
    <mergeCell ref="C339:E339"/>
    <mergeCell ref="C192:D192"/>
    <mergeCell ref="C196:D196"/>
    <mergeCell ref="C197:D197"/>
    <mergeCell ref="C208:D208"/>
    <mergeCell ref="C209:D209"/>
    <mergeCell ref="C210:D210"/>
    <mergeCell ref="C211:D211"/>
    <mergeCell ref="C207:D207"/>
    <mergeCell ref="C198:D198"/>
    <mergeCell ref="C199:D199"/>
    <mergeCell ref="C200:D200"/>
    <mergeCell ref="C201:D201"/>
    <mergeCell ref="C202:D202"/>
    <mergeCell ref="C212:D212"/>
    <mergeCell ref="C213:D213"/>
    <mergeCell ref="C334:D334"/>
    <mergeCell ref="C204:D204"/>
    <mergeCell ref="C205:D205"/>
    <mergeCell ref="C206:D206"/>
    <mergeCell ref="C214:D214"/>
    <mergeCell ref="C215:D215"/>
    <mergeCell ref="C164:D164"/>
    <mergeCell ref="C171:D171"/>
    <mergeCell ref="C173:D173"/>
    <mergeCell ref="C174:D174"/>
    <mergeCell ref="C175:D175"/>
    <mergeCell ref="C165:D165"/>
    <mergeCell ref="C181:D181"/>
    <mergeCell ref="C188:D188"/>
    <mergeCell ref="C189:D189"/>
    <mergeCell ref="C183:D183"/>
    <mergeCell ref="C184:D184"/>
    <mergeCell ref="C185:D185"/>
    <mergeCell ref="C187:D187"/>
    <mergeCell ref="C186:D186"/>
    <mergeCell ref="C193:D193"/>
    <mergeCell ref="C194:D194"/>
    <mergeCell ref="C195:D195"/>
    <mergeCell ref="C203:D203"/>
    <mergeCell ref="A1:F3"/>
    <mergeCell ref="C332:D332"/>
    <mergeCell ref="C322:D322"/>
    <mergeCell ref="C324:D324"/>
    <mergeCell ref="C325:D325"/>
    <mergeCell ref="C327:D327"/>
    <mergeCell ref="C328:D328"/>
    <mergeCell ref="C329:D329"/>
    <mergeCell ref="C217:D217"/>
    <mergeCell ref="C218:D218"/>
    <mergeCell ref="C323:D323"/>
    <mergeCell ref="C220:D220"/>
    <mergeCell ref="C230:D230"/>
    <mergeCell ref="C231:D231"/>
    <mergeCell ref="C232:D232"/>
    <mergeCell ref="C233:D233"/>
    <mergeCell ref="C219:D219"/>
    <mergeCell ref="C319:D319"/>
    <mergeCell ref="C330:D330"/>
    <mergeCell ref="C326:D326"/>
    <mergeCell ref="C331:D331"/>
    <mergeCell ref="C250:D250"/>
    <mergeCell ref="C251:D251"/>
    <mergeCell ref="C252:D252"/>
    <mergeCell ref="A122:E122"/>
    <mergeCell ref="A5:E5"/>
    <mergeCell ref="A6:E6"/>
    <mergeCell ref="A7:E7"/>
    <mergeCell ref="B9:E9"/>
    <mergeCell ref="B31:E31"/>
    <mergeCell ref="A57:E57"/>
    <mergeCell ref="C138:D138"/>
    <mergeCell ref="C129:D129"/>
    <mergeCell ref="C134:D134"/>
    <mergeCell ref="C135:D135"/>
    <mergeCell ref="C136:D136"/>
    <mergeCell ref="C137:D137"/>
    <mergeCell ref="C130:D130"/>
    <mergeCell ref="C131:D131"/>
    <mergeCell ref="C132:D132"/>
    <mergeCell ref="C133:D133"/>
    <mergeCell ref="C139:D139"/>
    <mergeCell ref="C140:D140"/>
    <mergeCell ref="C144:D144"/>
    <mergeCell ref="C145:D145"/>
    <mergeCell ref="C146:D146"/>
    <mergeCell ref="C159:D159"/>
    <mergeCell ref="C157:D157"/>
    <mergeCell ref="C158:D158"/>
    <mergeCell ref="C149:D149"/>
    <mergeCell ref="C150:D150"/>
    <mergeCell ref="C151:D151"/>
    <mergeCell ref="C152:D152"/>
    <mergeCell ref="C153:D153"/>
    <mergeCell ref="C148:D148"/>
    <mergeCell ref="C141:D141"/>
    <mergeCell ref="C142:D142"/>
    <mergeCell ref="C143:D143"/>
    <mergeCell ref="C147:D147"/>
    <mergeCell ref="C249:D249"/>
    <mergeCell ref="C253:D253"/>
    <mergeCell ref="C161:D161"/>
    <mergeCell ref="C154:D154"/>
    <mergeCell ref="C166:D166"/>
    <mergeCell ref="C167:D167"/>
    <mergeCell ref="C168:D168"/>
    <mergeCell ref="C169:D169"/>
    <mergeCell ref="C170:D170"/>
    <mergeCell ref="C155:D155"/>
    <mergeCell ref="C156:D156"/>
    <mergeCell ref="C162:D162"/>
    <mergeCell ref="C163:D163"/>
    <mergeCell ref="C160:D160"/>
    <mergeCell ref="C190:D190"/>
    <mergeCell ref="C191:D191"/>
    <mergeCell ref="C176:D176"/>
    <mergeCell ref="C177:D177"/>
    <mergeCell ref="C178:D178"/>
    <mergeCell ref="C179:D179"/>
    <mergeCell ref="C180:D180"/>
    <mergeCell ref="C226:D226"/>
    <mergeCell ref="C221:D221"/>
    <mergeCell ref="C182:D182"/>
    <mergeCell ref="C270:D270"/>
    <mergeCell ref="C271:D271"/>
    <mergeCell ref="C303:D303"/>
    <mergeCell ref="C304:D304"/>
    <mergeCell ref="C272:D272"/>
    <mergeCell ref="C172:D172"/>
    <mergeCell ref="C228:D228"/>
    <mergeCell ref="C229:D229"/>
    <mergeCell ref="C261:D261"/>
    <mergeCell ref="C262:D262"/>
    <mergeCell ref="C263:D263"/>
    <mergeCell ref="C264:D264"/>
    <mergeCell ref="C265:D265"/>
    <mergeCell ref="C266:D266"/>
    <mergeCell ref="C267:D267"/>
    <mergeCell ref="C268:D268"/>
    <mergeCell ref="C269:D269"/>
    <mergeCell ref="C242:D242"/>
    <mergeCell ref="C243:D243"/>
    <mergeCell ref="C244:D244"/>
    <mergeCell ref="C245:D245"/>
    <mergeCell ref="C246:D246"/>
    <mergeCell ref="C247:D247"/>
    <mergeCell ref="C248:D248"/>
  </mergeCells>
  <pageMargins left="0.70866141732283472" right="0.70866141732283472" top="0.74803149606299213" bottom="0.74803149606299213" header="0.31496062992125984" footer="0.31496062992125984"/>
  <pageSetup fitToHeight="0" orientation="landscape" r:id="rId1"/>
  <headerFooter>
    <oddFooter>&amp;C&amp;P</oddFooter>
  </headerFooter>
  <ignoredErrors>
    <ignoredError sqref="E7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5" workbookViewId="0">
      <selection activeCell="G14" sqref="G14"/>
    </sheetView>
  </sheetViews>
  <sheetFormatPr defaultRowHeight="15" x14ac:dyDescent="0.25"/>
  <cols>
    <col min="1" max="1" width="6.140625" customWidth="1"/>
    <col min="2" max="2" width="5.7109375" customWidth="1"/>
    <col min="3" max="3" width="5.5703125" customWidth="1"/>
    <col min="4" max="4" width="9.28515625" customWidth="1"/>
    <col min="5" max="6" width="23.7109375" customWidth="1"/>
  </cols>
  <sheetData>
    <row r="1" spans="1:7" ht="15.75" x14ac:dyDescent="0.25">
      <c r="A1" s="3"/>
      <c r="B1" s="3"/>
      <c r="C1" s="3"/>
      <c r="D1" s="3"/>
      <c r="E1" s="3"/>
      <c r="F1" s="4"/>
      <c r="G1" s="3"/>
    </row>
    <row r="2" spans="1:7" ht="15.75" x14ac:dyDescent="0.25">
      <c r="A2" s="5"/>
      <c r="B2" s="5"/>
      <c r="C2" s="5"/>
      <c r="D2" s="5"/>
      <c r="E2" s="5"/>
      <c r="F2" s="1"/>
      <c r="G2" s="3"/>
    </row>
    <row r="3" spans="1:7" ht="15.75" x14ac:dyDescent="0.25">
      <c r="A3" s="5"/>
      <c r="B3" s="5"/>
      <c r="C3" s="205" t="s">
        <v>266</v>
      </c>
      <c r="D3" s="205"/>
      <c r="E3" s="205"/>
      <c r="F3" s="205"/>
      <c r="G3" s="3"/>
    </row>
    <row r="4" spans="1:7" ht="15.75" x14ac:dyDescent="0.25">
      <c r="A4" s="5"/>
      <c r="B4" s="5"/>
      <c r="C4" s="205" t="s">
        <v>267</v>
      </c>
      <c r="D4" s="205"/>
      <c r="E4" s="205"/>
      <c r="F4" s="205"/>
      <c r="G4" s="3"/>
    </row>
    <row r="5" spans="1:7" ht="15.75" x14ac:dyDescent="0.25">
      <c r="A5" s="5"/>
      <c r="B5" s="5"/>
      <c r="C5" s="5"/>
      <c r="D5" s="5"/>
      <c r="E5" s="5"/>
      <c r="F5" s="1"/>
      <c r="G5" s="3"/>
    </row>
    <row r="6" spans="1:7" ht="15.75" x14ac:dyDescent="0.25">
      <c r="A6" s="5"/>
      <c r="B6" s="5"/>
      <c r="C6" s="5"/>
      <c r="D6" s="5"/>
      <c r="E6" s="5"/>
      <c r="F6" s="1"/>
      <c r="G6" s="3"/>
    </row>
    <row r="7" spans="1:7" ht="15.75" x14ac:dyDescent="0.25">
      <c r="A7" s="5"/>
      <c r="B7" s="5"/>
      <c r="C7" s="5"/>
      <c r="D7" s="5"/>
      <c r="E7" s="5"/>
      <c r="F7" s="1"/>
      <c r="G7" s="3"/>
    </row>
    <row r="8" spans="1:7" ht="15.75" x14ac:dyDescent="0.25">
      <c r="A8" s="5"/>
      <c r="B8" s="5"/>
      <c r="C8" s="5"/>
      <c r="D8" s="5"/>
      <c r="E8" s="2"/>
      <c r="F8" s="1"/>
      <c r="G8" s="3"/>
    </row>
    <row r="9" spans="1:7" ht="15.75" x14ac:dyDescent="0.25">
      <c r="A9" s="5"/>
      <c r="B9" s="5"/>
      <c r="C9" s="5"/>
      <c r="D9" s="5"/>
      <c r="E9" s="5"/>
      <c r="F9" s="1"/>
      <c r="G9" s="3"/>
    </row>
    <row r="10" spans="1:7" ht="15.75" x14ac:dyDescent="0.25">
      <c r="A10" s="5"/>
      <c r="B10" s="5"/>
      <c r="C10" s="5"/>
      <c r="D10" s="5"/>
      <c r="E10" s="5"/>
      <c r="F10" s="1"/>
      <c r="G10" s="3"/>
    </row>
    <row r="11" spans="1:7" ht="15.75" x14ac:dyDescent="0.25">
      <c r="A11" s="5"/>
      <c r="B11" s="5"/>
      <c r="C11" s="5"/>
      <c r="D11" s="5"/>
      <c r="E11" s="5"/>
      <c r="F11" s="1"/>
      <c r="G11" s="3"/>
    </row>
    <row r="12" spans="1:7" ht="15.75" x14ac:dyDescent="0.25">
      <c r="A12" s="5"/>
      <c r="B12" s="5"/>
      <c r="C12" s="5"/>
      <c r="D12" s="5"/>
      <c r="E12" s="5"/>
      <c r="F12" s="1"/>
      <c r="G12" s="3"/>
    </row>
    <row r="13" spans="1:7" ht="15.75" x14ac:dyDescent="0.25">
      <c r="A13" s="5"/>
      <c r="B13" s="5"/>
      <c r="C13" s="5"/>
      <c r="D13" s="5"/>
      <c r="E13" s="5"/>
      <c r="F13" s="1"/>
      <c r="G13" s="3"/>
    </row>
    <row r="14" spans="1:7" ht="15.75" x14ac:dyDescent="0.25">
      <c r="A14" s="5"/>
      <c r="B14" s="5"/>
      <c r="C14" s="5"/>
      <c r="D14" s="5"/>
      <c r="E14" s="5"/>
      <c r="F14" s="1"/>
      <c r="G14" s="3"/>
    </row>
    <row r="15" spans="1:7" ht="15.75" x14ac:dyDescent="0.25">
      <c r="A15" s="5"/>
      <c r="B15" s="5"/>
      <c r="C15" s="5"/>
      <c r="D15" s="5"/>
      <c r="E15" s="5"/>
      <c r="F15" s="1"/>
      <c r="G15" s="3"/>
    </row>
    <row r="16" spans="1:7" ht="15.75" x14ac:dyDescent="0.25">
      <c r="A16" s="5"/>
      <c r="B16" s="5"/>
      <c r="C16" s="5"/>
      <c r="D16" s="5"/>
      <c r="E16" s="5"/>
      <c r="F16" s="1"/>
      <c r="G16" s="3"/>
    </row>
    <row r="17" spans="1:7" ht="15.75" x14ac:dyDescent="0.25">
      <c r="A17" s="5"/>
      <c r="B17" s="5"/>
      <c r="C17" s="5"/>
      <c r="D17" s="5"/>
      <c r="E17" s="5"/>
      <c r="F17" s="1"/>
      <c r="G17" s="3"/>
    </row>
    <row r="18" spans="1:7" ht="15.75" x14ac:dyDescent="0.25">
      <c r="A18" s="5"/>
      <c r="B18" s="5"/>
      <c r="C18" s="5"/>
      <c r="D18" s="5"/>
      <c r="E18" s="5"/>
      <c r="F18" s="1"/>
      <c r="G18" s="3"/>
    </row>
    <row r="19" spans="1:7" ht="15.75" x14ac:dyDescent="0.25">
      <c r="A19" s="5"/>
      <c r="B19" s="5"/>
      <c r="C19" s="5"/>
      <c r="D19" s="5"/>
      <c r="E19" s="5"/>
      <c r="F19" s="1"/>
      <c r="G19" s="3"/>
    </row>
    <row r="20" spans="1:7" ht="18.75" x14ac:dyDescent="0.25">
      <c r="A20" s="5"/>
      <c r="B20" s="5"/>
      <c r="C20" s="209" t="s">
        <v>492</v>
      </c>
      <c r="D20" s="209"/>
      <c r="E20" s="209"/>
      <c r="F20" s="209"/>
      <c r="G20" s="3"/>
    </row>
    <row r="21" spans="1:7" ht="18.75" x14ac:dyDescent="0.3">
      <c r="A21" s="5"/>
      <c r="B21" s="5"/>
      <c r="C21" s="206" t="s">
        <v>493</v>
      </c>
      <c r="D21" s="206"/>
      <c r="E21" s="206"/>
      <c r="F21" s="206"/>
      <c r="G21" s="3"/>
    </row>
    <row r="22" spans="1:7" ht="18.75" x14ac:dyDescent="0.3">
      <c r="A22" s="5"/>
      <c r="B22" s="5"/>
      <c r="C22" s="206" t="s">
        <v>31</v>
      </c>
      <c r="D22" s="206"/>
      <c r="E22" s="206"/>
      <c r="F22" s="206"/>
      <c r="G22" s="3"/>
    </row>
    <row r="23" spans="1:7" ht="18.75" x14ac:dyDescent="0.3">
      <c r="A23" s="5"/>
      <c r="B23" s="5"/>
      <c r="C23" s="206" t="s">
        <v>30</v>
      </c>
      <c r="D23" s="206"/>
      <c r="E23" s="206"/>
      <c r="F23" s="206"/>
      <c r="G23" s="3"/>
    </row>
    <row r="24" spans="1:7" x14ac:dyDescent="0.25">
      <c r="A24" s="207" t="s">
        <v>477</v>
      </c>
      <c r="B24" s="208"/>
      <c r="C24" s="208"/>
      <c r="D24" s="208"/>
      <c r="E24" s="208"/>
      <c r="F24" s="208"/>
      <c r="G24" s="208"/>
    </row>
    <row r="25" spans="1:7" ht="15.75" x14ac:dyDescent="0.25">
      <c r="A25" s="5"/>
      <c r="B25" s="5"/>
      <c r="C25" s="5"/>
      <c r="D25" s="5"/>
      <c r="E25" s="5"/>
      <c r="F25" s="1"/>
      <c r="G25" s="3"/>
    </row>
    <row r="26" spans="1:7" ht="15.75" x14ac:dyDescent="0.25">
      <c r="A26" s="5"/>
      <c r="B26" s="5"/>
      <c r="C26" s="5"/>
      <c r="D26" s="5"/>
      <c r="E26" s="5"/>
      <c r="F26" s="1"/>
      <c r="G26" s="3"/>
    </row>
    <row r="27" spans="1:7" ht="15.75" x14ac:dyDescent="0.25">
      <c r="A27" s="5"/>
      <c r="B27" s="5"/>
      <c r="C27" s="5"/>
      <c r="D27" s="5"/>
      <c r="E27" s="5"/>
      <c r="F27" s="1"/>
      <c r="G27" s="3"/>
    </row>
    <row r="28" spans="1:7" ht="15.75" x14ac:dyDescent="0.25">
      <c r="A28" s="5"/>
      <c r="B28" s="5"/>
      <c r="C28" s="5"/>
      <c r="D28" s="5"/>
      <c r="E28" s="5"/>
      <c r="F28" s="1"/>
      <c r="G28" s="3"/>
    </row>
    <row r="29" spans="1:7" ht="15.75" x14ac:dyDescent="0.25">
      <c r="A29" s="5"/>
      <c r="B29" s="5"/>
      <c r="C29" s="5"/>
      <c r="D29" s="5"/>
      <c r="E29" s="5"/>
      <c r="F29" s="1"/>
      <c r="G29" s="3"/>
    </row>
    <row r="30" spans="1:7" ht="15.75" x14ac:dyDescent="0.25">
      <c r="A30" s="5"/>
      <c r="B30" s="5"/>
      <c r="C30" s="5"/>
      <c r="D30" s="5"/>
      <c r="E30" s="5"/>
      <c r="F30" s="1"/>
      <c r="G30" s="3"/>
    </row>
    <row r="31" spans="1:7" ht="15.75" x14ac:dyDescent="0.25">
      <c r="A31" s="5"/>
      <c r="B31" s="5"/>
      <c r="C31" s="5"/>
      <c r="D31" s="5"/>
      <c r="E31" s="5"/>
      <c r="F31" s="1"/>
      <c r="G31" s="3"/>
    </row>
    <row r="32" spans="1:7" ht="15.75" x14ac:dyDescent="0.25">
      <c r="A32" s="5"/>
      <c r="B32" s="5"/>
      <c r="C32" s="5"/>
      <c r="D32" s="5"/>
      <c r="E32" s="5"/>
      <c r="F32" s="1"/>
      <c r="G32" s="3"/>
    </row>
    <row r="33" spans="1:7" ht="15.75" x14ac:dyDescent="0.25">
      <c r="A33" s="5"/>
      <c r="B33" s="5"/>
      <c r="C33" s="3"/>
      <c r="D33" s="3"/>
      <c r="E33" s="3"/>
      <c r="F33" s="3"/>
      <c r="G33" s="3"/>
    </row>
    <row r="34" spans="1:7" ht="16.5" customHeight="1" x14ac:dyDescent="0.25">
      <c r="A34" s="5"/>
      <c r="B34" s="5"/>
      <c r="C34" s="5"/>
      <c r="D34" s="5"/>
      <c r="E34" s="5"/>
      <c r="F34" s="1"/>
      <c r="G34" s="3"/>
    </row>
    <row r="35" spans="1:7" ht="15.75" x14ac:dyDescent="0.25">
      <c r="A35" s="3"/>
      <c r="B35" s="3"/>
      <c r="C35" s="3"/>
      <c r="D35" s="3"/>
      <c r="E35" s="3"/>
      <c r="F35" s="3"/>
      <c r="G35" s="3"/>
    </row>
    <row r="36" spans="1:7" ht="15.75" x14ac:dyDescent="0.25">
      <c r="A36" s="3"/>
      <c r="B36" s="3"/>
      <c r="C36" s="3"/>
      <c r="D36" s="3"/>
      <c r="E36" s="3"/>
      <c r="F36" s="3"/>
      <c r="G36" s="3"/>
    </row>
    <row r="37" spans="1:7" ht="29.25" customHeight="1" x14ac:dyDescent="0.25">
      <c r="A37" s="3"/>
      <c r="B37" s="3"/>
      <c r="C37" s="3"/>
      <c r="D37" s="3"/>
      <c r="E37" s="3"/>
      <c r="F37" s="3"/>
      <c r="G37" s="3"/>
    </row>
    <row r="38" spans="1:7" ht="15.75" x14ac:dyDescent="0.25">
      <c r="A38" s="3"/>
      <c r="B38" s="3"/>
      <c r="C38" s="3"/>
      <c r="D38" s="3"/>
      <c r="E38" s="3"/>
      <c r="F38" s="3"/>
      <c r="G38" s="3"/>
    </row>
    <row r="39" spans="1:7" ht="15.75" customHeight="1" x14ac:dyDescent="0.25">
      <c r="A39" s="3"/>
      <c r="B39" s="3"/>
      <c r="C39" s="3"/>
      <c r="D39" s="3"/>
      <c r="E39" s="3"/>
      <c r="F39" s="3"/>
      <c r="G39" s="3"/>
    </row>
    <row r="40" spans="1:7" ht="15.75" customHeight="1" x14ac:dyDescent="0.25">
      <c r="A40" s="3"/>
      <c r="B40" s="3"/>
      <c r="C40" s="204" t="s">
        <v>476</v>
      </c>
      <c r="D40" s="204"/>
      <c r="E40" s="204"/>
      <c r="F40" s="204"/>
      <c r="G40" s="3"/>
    </row>
  </sheetData>
  <mergeCells count="8">
    <mergeCell ref="C40:F40"/>
    <mergeCell ref="C3:F3"/>
    <mergeCell ref="C4:F4"/>
    <mergeCell ref="C21:F21"/>
    <mergeCell ref="C22:F22"/>
    <mergeCell ref="C23:F23"/>
    <mergeCell ref="A24:G24"/>
    <mergeCell ref="C20:F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vt:lpstr>
      <vt:lpstr>Naslov</vt:lpstr>
      <vt:lpstr>Sheet3</vt:lpstr>
      <vt:lpstr>Sheet4</vt:lpstr>
    </vt:vector>
  </TitlesOfParts>
  <Company>Unknown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Ibro</cp:lastModifiedBy>
  <cp:lastPrinted>2015-07-24T09:52:02Z</cp:lastPrinted>
  <dcterms:created xsi:type="dcterms:W3CDTF">2014-10-26T03:22:11Z</dcterms:created>
  <dcterms:modified xsi:type="dcterms:W3CDTF">2015-07-31T05:30:46Z</dcterms:modified>
</cp:coreProperties>
</file>