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Plan" sheetId="1" r:id="rId1"/>
    <sheet name="Naslovna strana" sheetId="2" r:id="rId2"/>
    <sheet name="Sheet4" sheetId="3" r:id="rId3"/>
  </sheets>
  <definedNames>
    <definedName name="_xlnm.Print_Area" localSheetId="0">'Plan'!$A$1:$I$290</definedName>
  </definedNames>
  <calcPr fullCalcOnLoad="1"/>
</workbook>
</file>

<file path=xl/sharedStrings.xml><?xml version="1.0" encoding="utf-8"?>
<sst xmlns="http://schemas.openxmlformats.org/spreadsheetml/2006/main" count="441" uniqueCount="406">
  <si>
    <t>PVN za zaštitu voda za transportna sredstva koja za pogon koriste naftu i naftne derivate</t>
  </si>
  <si>
    <t>PVN za korištenje površinskih i podzemnih voda za javnu vodoopskrbu</t>
  </si>
  <si>
    <t>PVN za korištenje površinskih i podzemnih voda za flaširanje vode i mineralne vode, za uzgoj ribe u ribnjacima, za navodnjavanje i druge namjene</t>
  </si>
  <si>
    <t>PVN za korištenje vode za proizvodnju električne energije u hidroelektranama</t>
  </si>
  <si>
    <t>PVN za vađenje materijala iz vodotoka</t>
  </si>
  <si>
    <t>Opća vodna naknada</t>
  </si>
  <si>
    <t>1.</t>
  </si>
  <si>
    <t>2.</t>
  </si>
  <si>
    <t>Vodne naknade</t>
  </si>
  <si>
    <t>I- PLAN PRIHODA I PRIMITAKA:</t>
  </si>
  <si>
    <t>II - PLAN RASHODA I IZDATAKA:</t>
  </si>
  <si>
    <t>1.1.</t>
  </si>
  <si>
    <t>1.2.</t>
  </si>
  <si>
    <t>Bruto plaće i naknade plaće</t>
  </si>
  <si>
    <t>Naknade troškova zaposlenih</t>
  </si>
  <si>
    <t>Doprinosi poslodavca i ostali doprinosi</t>
  </si>
  <si>
    <t>Izdaci za materijal, sitan inventar i usluge</t>
  </si>
  <si>
    <t>Putni troškovi</t>
  </si>
  <si>
    <t>Izdaci za energiju</t>
  </si>
  <si>
    <t>Izdaci za komunikacije i komunalne usluge</t>
  </si>
  <si>
    <t>Izdaci za usluge prevoza i goriva</t>
  </si>
  <si>
    <t>Unajmljivanje imovine, opreme i nematerijalne imovine</t>
  </si>
  <si>
    <t>Izdaci za tekuće održavanje</t>
  </si>
  <si>
    <t>Izdaci osiguranja, bankovnih usluga i usluga platnog prometa</t>
  </si>
  <si>
    <t>Ugovorene i druge posebne usluge</t>
  </si>
  <si>
    <t>Tekući transferi i drugi tekući rashodi</t>
  </si>
  <si>
    <t>Isplate stipendija</t>
  </si>
  <si>
    <t xml:space="preserve">"AGENCIJE ZA VODNO PODRUČJE RIJEKE SAVE" SARAJEVO </t>
  </si>
  <si>
    <t>Stavka plana</t>
  </si>
  <si>
    <t>A.</t>
  </si>
  <si>
    <t>B.</t>
  </si>
  <si>
    <t>A.1.</t>
  </si>
  <si>
    <t>A.2.</t>
  </si>
  <si>
    <t>A.3.</t>
  </si>
  <si>
    <t>UPRAVLJANJE VODAMA NA VODNOM PODRUČJU RIJEKE SAVE</t>
  </si>
  <si>
    <t>TEKUĆA I INVESTICIONA ULAGANJA U VODNE OBJEKTE</t>
  </si>
  <si>
    <t>IZRADA STRATEŠKO-PLANSKE DOKUMENTACIJE</t>
  </si>
  <si>
    <t>MONITORING VODA</t>
  </si>
  <si>
    <t>INFORMACIONI SISTEM VODA (ISV)</t>
  </si>
  <si>
    <t>STRUČNE USLUGE NA REALIZACIJI POSLOVA AGENCIJE</t>
  </si>
  <si>
    <t>B.1.</t>
  </si>
  <si>
    <t>B.1.2.</t>
  </si>
  <si>
    <t>ZAŠTITNI VODNI OBJEKTI U VLASNIŠTVU FBiH</t>
  </si>
  <si>
    <t>B.2.</t>
  </si>
  <si>
    <t>PREVENTIVNE AKTIVNOSTI I RADOVI ODBRANE OD POPLAVA NA POVRŠINSKIM VODAMA I KATEGORIJE</t>
  </si>
  <si>
    <t>B.2.1.</t>
  </si>
  <si>
    <t>B.2.2.</t>
  </si>
  <si>
    <t>Izrada projektne dokumentacije</t>
  </si>
  <si>
    <t>Preventivni radovi na odbrani od poplava</t>
  </si>
  <si>
    <t>Kompjuterska oprema</t>
  </si>
  <si>
    <t>Motorna vozila</t>
  </si>
  <si>
    <t xml:space="preserve">Izdaci za kamate  </t>
  </si>
  <si>
    <t>1.3.</t>
  </si>
  <si>
    <t>1.4.</t>
  </si>
  <si>
    <t>1.5.</t>
  </si>
  <si>
    <t>1.6.</t>
  </si>
  <si>
    <t>1.7.</t>
  </si>
  <si>
    <t>1.8.</t>
  </si>
  <si>
    <t>Plaće i naknade troškova zaposlenih</t>
  </si>
  <si>
    <t>Otplata kredita</t>
  </si>
  <si>
    <t>Izdaci za nabavku stalnih sredstava</t>
  </si>
  <si>
    <t>Tekuća rezerva</t>
  </si>
  <si>
    <t>3.</t>
  </si>
  <si>
    <t>4.</t>
  </si>
  <si>
    <t>5.</t>
  </si>
  <si>
    <t>6.</t>
  </si>
  <si>
    <t>7.</t>
  </si>
  <si>
    <t>8.</t>
  </si>
  <si>
    <t>Ukupno rashodi i izdaci: (1+2+3+4+5+6+7+8):</t>
  </si>
  <si>
    <t>Neto plate</t>
  </si>
  <si>
    <t>Doprinosi na teret zaposlenih</t>
  </si>
  <si>
    <t>Bruto plate i naknade plate</t>
  </si>
  <si>
    <t>Prevoz na posao i sa posla</t>
  </si>
  <si>
    <t>Naknade troškova smještaja</t>
  </si>
  <si>
    <t>Nakade troškova odvojenog života</t>
  </si>
  <si>
    <t>Regres za godišnji odmor</t>
  </si>
  <si>
    <t>Otpremnina zbog odlaska u penziju</t>
  </si>
  <si>
    <t xml:space="preserve">Pomoć u slučaju smrti </t>
  </si>
  <si>
    <t>Putni troškovi u zemlji</t>
  </si>
  <si>
    <t>Putni troškovi u inostranstvu</t>
  </si>
  <si>
    <t>Izdaci za gas</t>
  </si>
  <si>
    <t>Izdaci za telefon,telefaks i teleks</t>
  </si>
  <si>
    <t>Izdaci za mobilni telefon</t>
  </si>
  <si>
    <t>Poštanske usluge</t>
  </si>
  <si>
    <t>Izdaci za vodu i kanalizaciju</t>
  </si>
  <si>
    <t>Izdaci za usluge odvoza smeća</t>
  </si>
  <si>
    <t>Nabavka materijala i sitnog inventara</t>
  </si>
  <si>
    <t>Nabavka materijala i sitnog  inventara</t>
  </si>
  <si>
    <t>Sitan inventar</t>
  </si>
  <si>
    <t>Kancelarijski materijal</t>
  </si>
  <si>
    <t>Auto gume</t>
  </si>
  <si>
    <t>Laboratorijski materijal</t>
  </si>
  <si>
    <t>Materijal za čišćenje</t>
  </si>
  <si>
    <t>Dizel gorivo za prevoz</t>
  </si>
  <si>
    <t>Registracija motornih vozila</t>
  </si>
  <si>
    <t>Unajmljivanje prostora ili zgrada</t>
  </si>
  <si>
    <t>Usluge popravaka i održavanja opreme</t>
  </si>
  <si>
    <t>Usluge popravaka i održavanja  vozila</t>
  </si>
  <si>
    <t>Osiguranje zaposlenih-kolektivno životno osiguranje</t>
  </si>
  <si>
    <t>Izdaci platnog prometa</t>
  </si>
  <si>
    <t>Usluge reprezentacije</t>
  </si>
  <si>
    <t>Izdaci za stručne usluge</t>
  </si>
  <si>
    <t>Izdaci za medicinske i laboratorijske usluge</t>
  </si>
  <si>
    <t>Izdaci po osnovu drugih samostalnih djelatnosti i povremenog samostalnog rada</t>
  </si>
  <si>
    <t>IZVORI PRIHODA I PRIMITAKA</t>
  </si>
  <si>
    <t>EKONOMSKI KOD</t>
  </si>
  <si>
    <t>PLAN RASHODA I IZDATAKA</t>
  </si>
  <si>
    <t>NAMJENA USMJERAVANJA TEKUĆIH RASHODA</t>
  </si>
  <si>
    <t>Ostale usluge opravke i održavanja</t>
  </si>
  <si>
    <t>Pomoć u slučaju teže invalidnosti i bolesti</t>
  </si>
  <si>
    <t>Izdaci za električnu energiju</t>
  </si>
  <si>
    <t>Usluge objavljivanja tendera i oglasa</t>
  </si>
  <si>
    <t>A.3.1.</t>
  </si>
  <si>
    <t>Revizija tehničke dokumentacije</t>
  </si>
  <si>
    <t>Stručni nadzor na realizaciji projekata AVP Sava</t>
  </si>
  <si>
    <t>B.1.1</t>
  </si>
  <si>
    <t>Troškovi pripreme i tekućeg održavanja objekata u vlasništvu FBiH</t>
  </si>
  <si>
    <t>B.1.1.1.</t>
  </si>
  <si>
    <t xml:space="preserve">Tekuće održavanje zaštitnih vodnih objekata na području Srednje Posavine </t>
  </si>
  <si>
    <t>B.1.1.2.</t>
  </si>
  <si>
    <t xml:space="preserve">Tekuće održavanje zaštitnih vodnih objekata na području Odžačke Posavine </t>
  </si>
  <si>
    <t>B.1.1.3.</t>
  </si>
  <si>
    <t>B.1.1.4.</t>
  </si>
  <si>
    <t>Tehničko osmatranje brana i akumulacija Hazna i Vidara u Gradačcu</t>
  </si>
  <si>
    <t>B.1.1.5.</t>
  </si>
  <si>
    <t>B.1.1.6.</t>
  </si>
  <si>
    <t>B.1.1.7.</t>
  </si>
  <si>
    <t>B.1.1.8.</t>
  </si>
  <si>
    <t>Sanacije i aktivnosti na otklanjanju poslijedica od štetnog djelovanja voda na objektima u vlasništvu FBiH (FOP član 7)</t>
  </si>
  <si>
    <t>Pripremne mjere i radovi na objektima u vlasništvu FBiH (FOP član 5)</t>
  </si>
  <si>
    <t>Troškovi investicionog održavanja objekata u vlasništvu FBiH</t>
  </si>
  <si>
    <t xml:space="preserve"> </t>
  </si>
  <si>
    <t>Ostale kancelarijske mašine</t>
  </si>
  <si>
    <t>Jubilarne nagrade,darovi za djecu, praznične nagrade i dr.</t>
  </si>
  <si>
    <t>Izdaci za poreze i doprinose na dohodak od drugih samost.  djelatnosti i povremenog samostalnog rada</t>
  </si>
  <si>
    <t>Ostale usluge i dažbine</t>
  </si>
  <si>
    <t>Isplata stipendija</t>
  </si>
  <si>
    <t>Ostali tekući rashodi - rashodi sektora voda</t>
  </si>
  <si>
    <t>Ostali tekući rashodi-RASHODI SEKTORA VODA</t>
  </si>
  <si>
    <t>614819 - OSTALI TEKUĆI RASHODI-RASHODI SEKTORA VODA</t>
  </si>
  <si>
    <t>OSTALI TEKUĆI RASHODI-RASHODI SEKTORA VODA</t>
  </si>
  <si>
    <t>A.1.1.</t>
  </si>
  <si>
    <t>A.2.1.</t>
  </si>
  <si>
    <t>A.2.3.</t>
  </si>
  <si>
    <t>A.2.4.</t>
  </si>
  <si>
    <t>A.3.2.</t>
  </si>
  <si>
    <t>B.1.2.1.</t>
  </si>
  <si>
    <t>B.1.2.2.</t>
  </si>
  <si>
    <t>Kancelarijski namještaj</t>
  </si>
  <si>
    <t>B.2.1.3.</t>
  </si>
  <si>
    <t>B.2.2.1.</t>
  </si>
  <si>
    <t>B.2.2.2.</t>
  </si>
  <si>
    <t>B.2.2.3.</t>
  </si>
  <si>
    <t>B.2.2.4.</t>
  </si>
  <si>
    <t>B.2.2.5.</t>
  </si>
  <si>
    <t>B.2.2.6.</t>
  </si>
  <si>
    <t>B.2.2.7.</t>
  </si>
  <si>
    <t>B.2.2.8.</t>
  </si>
  <si>
    <t>B.2.2.9.</t>
  </si>
  <si>
    <t>B.2.2.10.</t>
  </si>
  <si>
    <t>B.2.2.11.</t>
  </si>
  <si>
    <t>B.2.2.12.</t>
  </si>
  <si>
    <t>B.2.1.1.</t>
  </si>
  <si>
    <t>B.2.1.2.</t>
  </si>
  <si>
    <t>B.2.1.4.</t>
  </si>
  <si>
    <t>B.2.1.5.</t>
  </si>
  <si>
    <t>Ostali neporezni prihodi</t>
  </si>
  <si>
    <t>B.3.</t>
  </si>
  <si>
    <t>B.3.1.</t>
  </si>
  <si>
    <t>B.3.2.</t>
  </si>
  <si>
    <t>B.3.3.</t>
  </si>
  <si>
    <t>A.2.2.</t>
  </si>
  <si>
    <t>A.2.5.</t>
  </si>
  <si>
    <t>A.3.3.</t>
  </si>
  <si>
    <t>Ostale naknade putnih i drugih  troškova</t>
  </si>
  <si>
    <t>Ostale usluge iz oblasti komunalija</t>
  </si>
  <si>
    <t>Izdaci za obrazovni materijal</t>
  </si>
  <si>
    <t>Ostale stručne usluge</t>
  </si>
  <si>
    <t>REDNI    BROJ</t>
  </si>
  <si>
    <t xml:space="preserve">SVEUKUPNO ( 1. do 8.): </t>
  </si>
  <si>
    <t>Naknada za topli obrok tokom rada</t>
  </si>
  <si>
    <t>PVN za zaštitu voda (ispuštanje otpadnih voda, uzgoj ribe, upotreba vještačkih đubriva i hemikalija za zaštitu bilja)</t>
  </si>
  <si>
    <t>Osiguranje vozila (kasko i obavezno osiguranje)</t>
  </si>
  <si>
    <t>Priprema programa radova, elaborata, stručnih mišljenja, podzakonskih akata i dr.</t>
  </si>
  <si>
    <t>PLAN ZA 2016. GODINU</t>
  </si>
  <si>
    <t>Automatski hidrološki monitoring sistem na vodnom području rijeke Save u FBiH</t>
  </si>
  <si>
    <t xml:space="preserve">Intervencije po incidentnim zagađenjima </t>
  </si>
  <si>
    <t>Ihtiološka istraživanja sliva rijeke Save u FBiH</t>
  </si>
  <si>
    <t xml:space="preserve">Održavanje Informacionog sistema voda u Agenciji </t>
  </si>
  <si>
    <t>Troškovi odbrane od poplava na područjima koja su u nadležnosti Agencije</t>
  </si>
  <si>
    <t>IZDACI ZA KAMATE</t>
  </si>
  <si>
    <t>TEKUĆA REZERVA</t>
  </si>
  <si>
    <t>IZDACI ZA NABAVKU STALNIH SREDSTAVA</t>
  </si>
  <si>
    <t>OTPLATA KREDITA</t>
  </si>
  <si>
    <t>Ukupni rashod (1+2+3+4+5+6):</t>
  </si>
  <si>
    <t>Redni broj</t>
  </si>
  <si>
    <t>B.2.2.13.</t>
  </si>
  <si>
    <t>B.1.2.3.</t>
  </si>
  <si>
    <t>B.2.2.14.</t>
  </si>
  <si>
    <t>B.2.2.15.</t>
  </si>
  <si>
    <t>B.2.2.16.</t>
  </si>
  <si>
    <t>B.2.2.17.</t>
  </si>
  <si>
    <t>Nabavka vodomjernih stanica</t>
  </si>
  <si>
    <t>Laboratorijska oprema</t>
  </si>
  <si>
    <t>Ostala stalna sredstva</t>
  </si>
  <si>
    <t>B.1.2.4.</t>
  </si>
  <si>
    <t>Usluge za stručno obrazovanje</t>
  </si>
  <si>
    <t>B.2.2.18.</t>
  </si>
  <si>
    <t>B.2.2.19.</t>
  </si>
  <si>
    <t xml:space="preserve">                 "AGENCIJA ZA VODNO PODRUČJE RIJEKE SAVE"</t>
  </si>
  <si>
    <t xml:space="preserve">                                         S A R A J E V O</t>
  </si>
  <si>
    <t>Marko Barić, dipl.inž.građ..</t>
  </si>
  <si>
    <t>PREDSJEDNIK UPRAVNOG ODBORA</t>
  </si>
  <si>
    <t>ZA 2017. GODINU</t>
  </si>
  <si>
    <t>PLAN ZA 2017. GODINU</t>
  </si>
  <si>
    <t>PLAN ZA 2016.   GODINU</t>
  </si>
  <si>
    <t>PLAN ZA 2017.    GODINU</t>
  </si>
  <si>
    <t>Glavni projekat: ˝Uređenje korita rijeke Bosne u Žepču na tri dionice, ukupne dužine 1.800 m˝</t>
  </si>
  <si>
    <t>Glavni projekat: ˝Uređenje korita rijeke Spreče u Gračanici, dionica od Salakuše (Donja Orahovica) do mosta na željezničkoj pruzi Tuzla-Doboj (Miričina), dužine cca 3,6  km˝</t>
  </si>
  <si>
    <t>Glavni projekat: ˝Uređenje korita rijeke Spreče u Gračanici, dionica od mosta na željezničkoj pruzi Tuzla-Doboj (Miričina) do općine Lukavac (Berkovica), dužine cca 3,5  km˝</t>
  </si>
  <si>
    <t>Glavni projekat: ˝Uređenje korita rijeke Bosne u Ilijašu, dionica od ušća Gnionice do restorana Dijana, dužine cca 500 m˝</t>
  </si>
  <si>
    <t>Glavni projekat: ˝Uređenje lijeve obale Drine u Ustikolini, dionica od naselja Modrani do ušća Kosovske rijeke, dužine cca 800 m˝</t>
  </si>
  <si>
    <t xml:space="preserve">Uređenje korita rijeke Bosne u naselju Svrake, općina Vogošća </t>
  </si>
  <si>
    <t>Izgradnja obaloutvrde desne obale rijeke Bosne u naselju Mulići, općina Visoko</t>
  </si>
  <si>
    <t>Sanacija obale Malog Plivskog Jezera u Jajcu</t>
  </si>
  <si>
    <t>Sanacija desne obale rijeke Usore u naselju Jelah, općina Tešanj</t>
  </si>
  <si>
    <t>Inoviranje elaborata o određivanju granice vodnog dobra za vodotoke I kategorije na vodnom području rijeke Save u FBiH</t>
  </si>
  <si>
    <t>Hidrometrijska mjerenja na vodnom području rijeke Save u FBiH (4 serije)</t>
  </si>
  <si>
    <t>Postavljanje dvije nove hidrološke stanice na slivu Drine (donacija opreme kroz projekat WB GEF-SCCF)-HS Kladanj i HS Kolina</t>
  </si>
  <si>
    <t>Tehnička zaštita objekata sistema odbrane od poplava i laboratorije Butile</t>
  </si>
  <si>
    <t>A.1.2.</t>
  </si>
  <si>
    <t>Uređenje korita rijeke Vrbas u Gornjem Vakufu, dionica od P13 do P20, dužine cca 315 m</t>
  </si>
  <si>
    <t>Unapređenje prognoznog sistema poplava na vodnom području rijeke Save u FBiH</t>
  </si>
  <si>
    <t>A.1.3.</t>
  </si>
  <si>
    <t>A.1.4.</t>
  </si>
  <si>
    <t>Vanjsko uređenje i izrada skladišnog prostora u krugu Centra odbrane od poplava Orašje</t>
  </si>
  <si>
    <t>B.1.2.5</t>
  </si>
  <si>
    <t>Projekat zaštite od poplava rijeke Drine u BiH, općina Goražde (projekat Svjetske banke)</t>
  </si>
  <si>
    <t>Tehnička podrška uspostavi platforme u cilju prognoze poplava u slivu rijeke Save FFWS (projekat WBIF i Savske komisije)</t>
  </si>
  <si>
    <t>B.2.1.7.</t>
  </si>
  <si>
    <t>B.2.1.6.</t>
  </si>
  <si>
    <t>Glavni projekat rekonstrukcije uređenog dijela korita rijeke Unac u urbanom dijelu općine Drvar</t>
  </si>
  <si>
    <t>Glavni projekat uređenja obala rijeke Sane na dionici Gradski most - Sklop u dužini cca 1000 m u Ključu</t>
  </si>
  <si>
    <t>Obezbjeđenje proticajnog profila rijeke Bosne, nizvodno od Partizanskog mosta u općini Novi Grad Sarajevo, dužine cca 1.800 m</t>
  </si>
  <si>
    <t>Izgradnja zaštitnog parapetnog zida od poplava na desnoj obali Sane uzvodno od lokacije „Gerzovo“ u Sanskom Mostu</t>
  </si>
  <si>
    <t>Sanacija brane i uređenje obala rijeke Sane u MZ Zgon-Crljeni, općina Ključ</t>
  </si>
  <si>
    <t>Uređenje korita rijeke Tinje u općini Srebrenik</t>
  </si>
  <si>
    <t>Uređenje korita rijeke Spreče u općini Doboj Istok</t>
  </si>
  <si>
    <t>Obezbjeđenje proticajnog profila rijeke Spreče u općini Gračanica</t>
  </si>
  <si>
    <t>Hitna intervencija na sanaciji uređenog korita rijeke Unac u urbanom dijelu općine Drvar</t>
  </si>
  <si>
    <t>Uređenje lijeve obale rijeke Bosne u Zavidovićima, dionica nizvodno od novog mosta</t>
  </si>
  <si>
    <t>Uređenje korita rijeke Krivaje u Olovu u naselju Solun, dionica uzvodno od drumskog mosta</t>
  </si>
  <si>
    <t>Naknade članovima Upravnog odbora</t>
  </si>
  <si>
    <t>Naknade članovima Nadzornog odbora</t>
  </si>
  <si>
    <t xml:space="preserve">Ugovori o djelu </t>
  </si>
  <si>
    <t xml:space="preserve">Usluge medija </t>
  </si>
  <si>
    <t>Usluge štampanja</t>
  </si>
  <si>
    <t>Usluge javnog informisanja i odnosa sa javnošću</t>
  </si>
  <si>
    <t xml:space="preserve">Ugovori o autorstvu  </t>
  </si>
  <si>
    <t>Uređenje korita rijeke Spreče u općini Lukavac</t>
  </si>
  <si>
    <t>Čišćenje i uređenje vodotoka I kategorije na području FBiH</t>
  </si>
  <si>
    <t>Studija transporta riječnog sedimenta-pilot projekat donji tok rijeke Bosne</t>
  </si>
  <si>
    <t>A.1.5.</t>
  </si>
  <si>
    <t>A.1.6.</t>
  </si>
  <si>
    <t>Inoviranje glavnog projekta izgradnje crpne stanice Vidovice</t>
  </si>
  <si>
    <t>Izdaci za internet i održavanje web portala</t>
  </si>
  <si>
    <t>Putni troškovi u inostranstvo za potrebe poslovanja Agencije</t>
  </si>
  <si>
    <t>Putni troškovi u inostranstvo ( članovi dunavske i savske komisije i drugih državnih tijela.)</t>
  </si>
  <si>
    <t>Izdaci za elektičnu energiju Područnih ureda Agencije</t>
  </si>
  <si>
    <t>Izdaci za električnu energiju crpnih  i vodomjernih stanica</t>
  </si>
  <si>
    <t>Troškovi za telefon, telefaks i teleks za potrebe rada centara odbrane od poplava, čuvarskih kuća i vodomjernih stanica</t>
  </si>
  <si>
    <t>Troškovi za telefon, telefaks i teleks za potrebe rada Agencije</t>
  </si>
  <si>
    <t>Usluge reprezentacije za redovno poslovanje Agencije</t>
  </si>
  <si>
    <t>Usluge reprezentacije za potrebe prezentacije projekata, obilježavanje Svjetskog dana voda i dr.</t>
  </si>
  <si>
    <t>Elektronska oprema ( geodetski aparati)</t>
  </si>
  <si>
    <t>Preneseni višak prihoda nad rashodima iz prethodnih godina</t>
  </si>
  <si>
    <t>Prenesena namjenska sredstva Budžeta Federacije BiH</t>
  </si>
  <si>
    <t>UKUPNO  (1+2+3+4):</t>
  </si>
  <si>
    <t>II- PLAN RASHODA I IZDATAKA:</t>
  </si>
  <si>
    <t xml:space="preserve">                III- ANALITIČKA RAZRADA RASHODA I IZDATAKA ZA 2017. GODINU</t>
  </si>
  <si>
    <t>"AGENCIJA ZA VODNO PODRUČJE RIJEKE SAVE" SARAJEVO</t>
  </si>
  <si>
    <t>Eksproprijacija zemljišta na lokalitetima rekonstrukcije odbrambenih nasipa u Posavskom kantonu</t>
  </si>
  <si>
    <t>Izgradnja obaloutvrde desne obale rijeke Une u naselju Pokoj u Bihaću, dionica od P1 do P9, dužine cca 250 m</t>
  </si>
  <si>
    <t>Hidrografsko snimanje korita rijeke Save na podrčju Srednje Posavine</t>
  </si>
  <si>
    <t>Idejni projekat formiranja retenzije Svilaj</t>
  </si>
  <si>
    <t>Uspostava centralnog informacionog sistema voda za praćenje realizacije SUV-a (zajednička nabavka sa AVP Jadransko more i Fond za zaštitu okoliša FBiH)</t>
  </si>
  <si>
    <t>Tekuće održavanje zaštitnog vodnog objekta CS Đurići - Vučilovac na području Brčko distrikta (zajedno sa RS i Brčko Distriktom)</t>
  </si>
  <si>
    <t>Rekonstrukcija bosanskog odbrambenog nasipa na poplavnom području Odžačka Posavina, dionica km 1+1250-km 6+900 (FERP projekat Svjetske banke)</t>
  </si>
  <si>
    <t>Vanjsko uređenje i izrada skladišnog prostora u krugu zaštitnih vodnih objekata na području Odžačke Posavine</t>
  </si>
  <si>
    <t>Glavni projekat regulacije rijeke Željeznice nizvodno od mosta u Otesu do ušća u rijeku Bosnu, općina Ilidža, dužine oko 1.300 metara</t>
  </si>
  <si>
    <t>B.2.1.8.</t>
  </si>
  <si>
    <t>Uređenje korita rijeke Vrbas u naselju Vrbanja, općina Bugojno</t>
  </si>
  <si>
    <t>B.2.2.20.</t>
  </si>
  <si>
    <t>C.</t>
  </si>
  <si>
    <t>PRENESENI UGOVORENI I DRUGI RADOVI IZ VIŠKA  PRIHODA NAD RASHODIMA</t>
  </si>
  <si>
    <t>Strojevi, uređaji, alati i inastalacije ( 2 mašine za punjenje vreća)</t>
  </si>
  <si>
    <t>B.2.1.9.</t>
  </si>
  <si>
    <t>Glavni projekat uređenja lijeve obale rijeke Bosne u Maglaju, dionica Gradski most- Željeznički (Vatreni) most</t>
  </si>
  <si>
    <t>Izgradnja parapetnog zida na lijevoj obali rijeke Bosne  u Maglaju</t>
  </si>
  <si>
    <t>IZMJENE I DOPUNE PLANA ZA 2017.</t>
  </si>
  <si>
    <t>PRENESENI UGOVORENI I DRUGI RADOVI IZ VIŠKA  PRIHODA NAD RASHODIMA I NAMJENSKA SREDSTVA BUDŽETA FBIH</t>
  </si>
  <si>
    <t>C.1.</t>
  </si>
  <si>
    <t>PRENESENI  UGOVORENI RADOVI I USLUGE IZ 2016.GODINE I DRUGI PROJEKTI KOJI SE FINANSIRAJU IZ VIŠKA  PRIHODA NAD RASHODIMA</t>
  </si>
  <si>
    <t>Nabavka opreme za potrebe odbrane od poplava (B.1.1.9)</t>
  </si>
  <si>
    <t>Rekonstrukcija bosanskog odbrambenog nasipa na poplavnom području Odžačka Posavina, dionica km 0+000 -km 1+250 (B.1.2.1.)</t>
  </si>
  <si>
    <t>Izgradnja novog objekta Centra odbrane od poplava u Orašju (B.1.2.2.)</t>
  </si>
  <si>
    <t>Glavni projekat „Uređenje desne obale rijekle Bosne u Kaknju, dionica nizvodno od Cementarinog mosta , dužine 1,2 km (B.2.1.2.)</t>
  </si>
  <si>
    <t>Glavni projekat  Izgradnja obaloutvrde desne obale rijeke Une u naselju Pokoj , Bihać (B.2.1.3.)</t>
  </si>
  <si>
    <t>Glavni projekat „Uređenje desne obale rijeke Bosne od pješačkog mosta na Kamberovića polju do Eneropetrolove pumpe, dužine cca 500 m  (B.2.1.4.)</t>
  </si>
  <si>
    <t>Uređenje korita rijeke Spreče u Lukavcu (B.2.2.2.)</t>
  </si>
  <si>
    <t>Uređenje lijeve obale rijeke Bosne u centralnom dijelu grada kod gradskog mosta, općina Maglaj (B.2.2.5.)</t>
  </si>
  <si>
    <t>Izrada programa za provođenje javnih nabavki (B.3.1.)</t>
  </si>
  <si>
    <t>Izrada Elaborata eksproprijacije zemljišta u svrhu realizacije Projekta Uređenja korita rijeke Bosne u Sarajevskom polju (B.3.1.)</t>
  </si>
  <si>
    <t>Izrada Elaborata za Izgradnju obaloutvrde desne obale rijeke Bosne u naselju Mulići, općina Visoko (B.3.2.)</t>
  </si>
  <si>
    <t>Revizija Glavnog projekta „Uređenje desne obale rijeke Bosne u Kaknju“ (B.3.2.)</t>
  </si>
  <si>
    <t>Revizija Glavnog projekta „Izgradnja obaloutvrde desne obale rijeke Une u naselju Pokoj“, općina Bihać (B.3.2.)</t>
  </si>
  <si>
    <t>Nadzor nad radovima „Uređenje lijeve obale rijeke Bosne u centralnom dijelu grada kog gradskog mosta u Maglaju“ (B.3.3.)</t>
  </si>
  <si>
    <t>Troškovi nadzora na radovima Uređenja korita rijeke Spreče u Lukavcu (B.3.3.)</t>
  </si>
  <si>
    <t>Troškovi nadzora na radovima Uređenja korita i obala rijeke Bosne u Zenici (B.3.3.)</t>
  </si>
  <si>
    <t>Troškovi nadzora na radovima Uređenja rijeke Sane u Sanskom Mostu (B.3.3.)</t>
  </si>
  <si>
    <t>Troškovi nadzora na radovima Uređenja korita rijeke Spreče uzvodno od potoka Patkovac (B.3.3.)</t>
  </si>
  <si>
    <t>Troškovi nadzora na radovima Izgradnje novog objekta centra odbrane od poplava u Orašju (B.3.3.)</t>
  </si>
  <si>
    <t>Troškovi nadzora na radovima Rekonstrukcije Bosanskog odbrambenog nasipa na poplavnom području Odžačke Posavine (B.3.3.)</t>
  </si>
  <si>
    <t>C.1.1.</t>
  </si>
  <si>
    <t>C.1.2.</t>
  </si>
  <si>
    <t>C.1.3.</t>
  </si>
  <si>
    <t>C.1.4.</t>
  </si>
  <si>
    <t>C.1.5.</t>
  </si>
  <si>
    <t>C.1.6.</t>
  </si>
  <si>
    <t>C.1.7.</t>
  </si>
  <si>
    <t>C.1.8.</t>
  </si>
  <si>
    <t>C.1.9.</t>
  </si>
  <si>
    <t>C.1.10.</t>
  </si>
  <si>
    <t>C.1.11.</t>
  </si>
  <si>
    <t>C.1.12.</t>
  </si>
  <si>
    <t>C.1.13.</t>
  </si>
  <si>
    <t>C.1.14.</t>
  </si>
  <si>
    <t>C.1.15.</t>
  </si>
  <si>
    <t>C.1.16.</t>
  </si>
  <si>
    <t>C.1.17.</t>
  </si>
  <si>
    <t>C.1.18.</t>
  </si>
  <si>
    <t>C.1.19.</t>
  </si>
  <si>
    <t>C.1.20.</t>
  </si>
  <si>
    <t>C.1.21.</t>
  </si>
  <si>
    <t>Izrada Glavnog projekta regulacije rijeke Željeznice nizvodno od mosta na gradskoj zaobilaznici u Sarajevu (C.1.35.)</t>
  </si>
  <si>
    <t xml:space="preserve">Hidrografsko snimanje i kontrola kvaliteta sedimenta akumulacije Hazna u Gradačcu </t>
  </si>
  <si>
    <t xml:space="preserve">Unapređenje sistema tehničke zaštite objekata odbrane od poplava sa uvezivanjem u informacioni sistem voda </t>
  </si>
  <si>
    <t xml:space="preserve">Sanacija i remont pumpe P2 u objektu CS "Zorice II"  </t>
  </si>
  <si>
    <t xml:space="preserve">Sanacija elektroopreme u objektima CS "Zorice I" i "Zorice II" </t>
  </si>
  <si>
    <t xml:space="preserve">Sigurnost mreže i backup/zaštita podataka </t>
  </si>
  <si>
    <t xml:space="preserve">Snimanje objekata za zaštitu od voda uz rijeku Savu (nasipi, CS, COP) DRON </t>
  </si>
  <si>
    <t xml:space="preserve">Sanacija pristupnog puta uz savski nasip na dionici od km 13+500 do km 17+300, Odžačka Posavina </t>
  </si>
  <si>
    <t>Uređenje korita rijeke Usore na području općina Doboj Jug i Usora</t>
  </si>
  <si>
    <t>Sanacija obale rijeke Sanice u općini Ključ</t>
  </si>
  <si>
    <t>Interventno čišćenje korita rijeke Spreče u naselju Sižje u općini Lukavac</t>
  </si>
  <si>
    <t>Sanacija obale rijeke Bosne u naselju Omećak, općina Zavidovići</t>
  </si>
  <si>
    <t>Uređenje obala i korita rijeke Sane na lokacijama Humići, Kraljevci, Mehmedagići i Rudenice u općini Ključ</t>
  </si>
  <si>
    <t>C.1.22.</t>
  </si>
  <si>
    <t>C.1.23.</t>
  </si>
  <si>
    <t>C.1.24.</t>
  </si>
  <si>
    <t>C.1.25.</t>
  </si>
  <si>
    <t>C.1.26.</t>
  </si>
  <si>
    <t>C.1.27.</t>
  </si>
  <si>
    <t>C.1.28.</t>
  </si>
  <si>
    <t>C.1.29.</t>
  </si>
  <si>
    <t>C.1.30.</t>
  </si>
  <si>
    <t>C.1.31.</t>
  </si>
  <si>
    <t>C.1.32.</t>
  </si>
  <si>
    <t>C.1.33.</t>
  </si>
  <si>
    <t>C.1.34.</t>
  </si>
  <si>
    <t>C.1.35.</t>
  </si>
  <si>
    <t>C.2.</t>
  </si>
  <si>
    <t>NAMJENSKA SREDSTVA BUDŽETA FEDERACIJE BIH ZA RAD SAVJETODAVNOG VIJEĆA VODNOG PODRUČJA RIJEKE SAVE</t>
  </si>
  <si>
    <t>B.2.2.21.</t>
  </si>
  <si>
    <t>B.2.2.22.</t>
  </si>
  <si>
    <t>B.2.2.23.</t>
  </si>
  <si>
    <t>B.2.2.24.</t>
  </si>
  <si>
    <t>B.2.2.25.</t>
  </si>
  <si>
    <t>B.2.2.26.</t>
  </si>
  <si>
    <t>Uređenje korita rijeke Bosne u Sarajevskom polju na području općine Novi Grad</t>
  </si>
  <si>
    <t>UKUPNO (A+B+C):</t>
  </si>
  <si>
    <t>A.1.7.</t>
  </si>
  <si>
    <t xml:space="preserve">Nabavka putničkog vozila VW Kombi T-6 ( nabavka prenesena  iz prethodne godine) </t>
  </si>
  <si>
    <t>Izdaci za kompjuterski materijal</t>
  </si>
  <si>
    <t>Uređenje korita rijeke Save u Sanskom mostu, dionica od ušća Blihe do gradskog mosta (B.2.2.4.)</t>
  </si>
  <si>
    <t>Uređenje korita rijeke Bosne u Sarajevskom polju na području općine Novi Grad, Sarajevo-rješavanje imovinsko-pravnih odnosa</t>
  </si>
  <si>
    <t>Dovršetak postrojenja za kondicioniranje pitke vode u Brezi (prema aktu Federalnog ministarstva poljoprivrede, vodoprivrede i šumarstva broj 07-2-25/1-920/17 HA od 14.06.2017.)</t>
  </si>
  <si>
    <t>Uređenje lijeve obale rijeke Bosne u Kaknju, dionica od P15a do P18, dužine cca 100 m</t>
  </si>
  <si>
    <t>Uređenje korita rijeke Bosne na ušću rijeke Fojnice uz učešće općine Visoko, općina Visoko</t>
  </si>
  <si>
    <t>Uređenje korita rijeke Usore u cilju zaštite izvorišta vode za piće „Alibegovci“</t>
  </si>
  <si>
    <t>Uređenje korita rijeke Vrbas u Gornjem Vakufu, dionica od P17 do P18, dužine cca 50 m</t>
  </si>
  <si>
    <t>Uređenje korita rijeke Vrbas na lokaciji Dražev Dolac (učešće u projektu koji finansira UNDP)</t>
  </si>
  <si>
    <t>B.2.1.10.</t>
  </si>
  <si>
    <t>Glavni projekat uređenja korita rijeke Une u naselju Drenova Glavica, općina Bosanska Krupa</t>
  </si>
  <si>
    <t>C.1.36.</t>
  </si>
  <si>
    <t>A.2.6.</t>
  </si>
  <si>
    <t>Inoviranje hidrološke studije rijeke Une od 1960-2016.godine</t>
  </si>
  <si>
    <t>Učešće u izgradnji kolektora i postrojenja za tretman otpadnih voda u Bihaću</t>
  </si>
  <si>
    <t>DRUGE IZMJENE I DOPUNE PLANA I FINANSIJSKOG PLANA</t>
  </si>
  <si>
    <t>DRUGE IZMJENE I DOPUNE PLANA ZA 2017.</t>
  </si>
  <si>
    <t>SARAJEVO, NOVEMBAR 2017. GODINA</t>
  </si>
  <si>
    <t>Nabavka opreme za potrebe unapređenja sistema tehničke zaštite objekata odbrane od poplava sa uvezivanjem u informacioni sistem voda</t>
  </si>
  <si>
    <t>Nabavka opreme za potrebe uspostavljanja sigurnosti mreže i zaštite podataka informacionog sistema voda (beckup).</t>
  </si>
  <si>
    <t>PVN za korištenje površinskih i podzemnih voda za indusrtijske procese, uključujući termoelektrane</t>
  </si>
  <si>
    <t>Izrada Studije hidromorfoloških pritisaka i procjene njihovih uticaja na vodotoke, poboljšanje hidromorfoloških karakteristika te poboljšanje režima protoka i uspostavljanje ekološki prihvatljivog proticaja</t>
  </si>
  <si>
    <r>
      <t>Na osnovu člana 160. stav 1. Zakona o vodama ("Službene novine Federacije BiH" br. 70/06) i člana 31. stav 2. alineja 2. Statuta "Agencije za vodno područje rijeke Save" Sarajevo, Upravni odbor "Agencije za vodno područje rijeke Save" Sarajevo na 15</t>
    </r>
    <r>
      <rPr>
        <sz val="14"/>
        <rFont val="Calibri"/>
        <family val="2"/>
      </rPr>
      <t xml:space="preserve">. sjednici održanoj  </t>
    </r>
    <r>
      <rPr>
        <sz val="14"/>
        <rFont val="Calibri"/>
        <family val="2"/>
      </rPr>
      <t>29.11.2017.</t>
    </r>
    <r>
      <rPr>
        <sz val="14"/>
        <color indexed="10"/>
        <rFont val="Calibri"/>
        <family val="2"/>
      </rPr>
      <t xml:space="preserve"> </t>
    </r>
    <r>
      <rPr>
        <sz val="14"/>
        <rFont val="Calibri"/>
        <family val="2"/>
      </rPr>
      <t xml:space="preserve">godine, donio je </t>
    </r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</si>
</sst>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\-0\ "/>
    <numFmt numFmtId="173" formatCode="[$-141A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0" fontId="21" fillId="33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4" fontId="22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21" fillId="34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/>
    </xf>
    <xf numFmtId="0" fontId="25" fillId="0" borderId="0" xfId="0" applyNumberFormat="1" applyFont="1" applyAlignment="1">
      <alignment vertical="center" wrapText="1"/>
    </xf>
    <xf numFmtId="4" fontId="25" fillId="0" borderId="0" xfId="0" applyNumberFormat="1" applyFont="1" applyAlignment="1">
      <alignment horizontal="right" wrapText="1"/>
    </xf>
    <xf numFmtId="0" fontId="21" fillId="35" borderId="0" xfId="0" applyFont="1" applyFill="1" applyAlignment="1">
      <alignment wrapText="1"/>
    </xf>
    <xf numFmtId="0" fontId="46" fillId="35" borderId="0" xfId="0" applyFont="1" applyFill="1" applyAlignment="1">
      <alignment wrapText="1"/>
    </xf>
    <xf numFmtId="0" fontId="21" fillId="33" borderId="0" xfId="0" applyFont="1" applyFill="1" applyBorder="1" applyAlignment="1">
      <alignment horizontal="center" wrapText="1"/>
    </xf>
    <xf numFmtId="4" fontId="21" fillId="35" borderId="0" xfId="0" applyNumberFormat="1" applyFont="1" applyFill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1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right" wrapText="1"/>
    </xf>
    <xf numFmtId="1" fontId="2" fillId="34" borderId="10" xfId="0" applyNumberFormat="1" applyFont="1" applyFill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1" fontId="3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4" fontId="2" fillId="33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4" fontId="3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right" wrapText="1"/>
    </xf>
    <xf numFmtId="4" fontId="48" fillId="0" borderId="12" xfId="0" applyNumberFormat="1" applyFont="1" applyBorder="1" applyAlignment="1">
      <alignment horizontal="right" wrapText="1"/>
    </xf>
    <xf numFmtId="0" fontId="3" fillId="33" borderId="12" xfId="0" applyFont="1" applyFill="1" applyBorder="1" applyAlignment="1">
      <alignment wrapText="1"/>
    </xf>
    <xf numFmtId="4" fontId="48" fillId="33" borderId="12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1" fontId="3" fillId="33" borderId="14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1" fontId="3" fillId="0" borderId="16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1" fontId="2" fillId="0" borderId="16" xfId="0" applyNumberFormat="1" applyFont="1" applyFill="1" applyBorder="1" applyAlignment="1">
      <alignment horizontal="center" wrapText="1"/>
    </xf>
    <xf numFmtId="4" fontId="49" fillId="0" borderId="15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4" fontId="48" fillId="0" borderId="12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4" fontId="49" fillId="34" borderId="15" xfId="0" applyNumberFormat="1" applyFont="1" applyFill="1" applyBorder="1" applyAlignment="1">
      <alignment horizontal="right" vertical="center" wrapText="1"/>
    </xf>
    <xf numFmtId="4" fontId="49" fillId="34" borderId="10" xfId="0" applyNumberFormat="1" applyFont="1" applyFill="1" applyBorder="1" applyAlignment="1">
      <alignment horizontal="right" wrapText="1"/>
    </xf>
    <xf numFmtId="4" fontId="49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wrapText="1"/>
    </xf>
    <xf numFmtId="4" fontId="2" fillId="34" borderId="15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1" fontId="3" fillId="36" borderId="10" xfId="0" applyNumberFormat="1" applyFont="1" applyFill="1" applyBorder="1" applyAlignment="1">
      <alignment wrapText="1"/>
    </xf>
    <xf numFmtId="4" fontId="2" fillId="36" borderId="12" xfId="0" applyNumberFormat="1" applyFont="1" applyFill="1" applyBorder="1" applyAlignment="1">
      <alignment horizontal="right" wrapText="1"/>
    </xf>
    <xf numFmtId="4" fontId="2" fillId="36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vertical="top"/>
    </xf>
    <xf numFmtId="0" fontId="4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1" fontId="2" fillId="37" borderId="10" xfId="0" applyNumberFormat="1" applyFont="1" applyFill="1" applyBorder="1" applyAlignment="1">
      <alignment horizontal="left" wrapText="1"/>
    </xf>
    <xf numFmtId="0" fontId="2" fillId="37" borderId="10" xfId="0" applyFont="1" applyFill="1" applyBorder="1" applyAlignment="1">
      <alignment wrapText="1"/>
    </xf>
    <xf numFmtId="4" fontId="2" fillId="37" borderId="10" xfId="0" applyNumberFormat="1" applyFont="1" applyFill="1" applyBorder="1" applyAlignment="1">
      <alignment wrapText="1"/>
    </xf>
    <xf numFmtId="4" fontId="2" fillId="37" borderId="10" xfId="0" applyNumberFormat="1" applyFont="1" applyFill="1" applyBorder="1" applyAlignment="1">
      <alignment horizontal="right" wrapText="1"/>
    </xf>
    <xf numFmtId="1" fontId="3" fillId="37" borderId="1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48" fillId="33" borderId="13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wrapText="1"/>
    </xf>
    <xf numFmtId="4" fontId="48" fillId="0" borderId="15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37" borderId="12" xfId="0" applyFont="1" applyFill="1" applyBorder="1" applyAlignment="1">
      <alignment wrapText="1"/>
    </xf>
    <xf numFmtId="1" fontId="2" fillId="37" borderId="10" xfId="0" applyNumberFormat="1" applyFont="1" applyFill="1" applyBorder="1" applyAlignment="1">
      <alignment horizontal="center" wrapText="1"/>
    </xf>
    <xf numFmtId="4" fontId="49" fillId="37" borderId="15" xfId="0" applyNumberFormat="1" applyFont="1" applyFill="1" applyBorder="1" applyAlignment="1">
      <alignment horizontal="right" wrapText="1"/>
    </xf>
    <xf numFmtId="4" fontId="2" fillId="37" borderId="10" xfId="0" applyNumberFormat="1" applyFont="1" applyFill="1" applyBorder="1" applyAlignment="1">
      <alignment horizontal="right" wrapText="1"/>
    </xf>
    <xf numFmtId="0" fontId="25" fillId="37" borderId="0" xfId="0" applyFont="1" applyFill="1" applyAlignment="1">
      <alignment horizontal="right" wrapText="1"/>
    </xf>
    <xf numFmtId="4" fontId="3" fillId="0" borderId="15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1" fillId="34" borderId="0" xfId="0" applyNumberFormat="1" applyFont="1" applyFill="1" applyAlignment="1">
      <alignment wrapText="1"/>
    </xf>
    <xf numFmtId="0" fontId="21" fillId="37" borderId="0" xfId="0" applyFont="1" applyFill="1" applyAlignment="1">
      <alignment wrapText="1"/>
    </xf>
    <xf numFmtId="4" fontId="2" fillId="37" borderId="10" xfId="0" applyNumberFormat="1" applyFont="1" applyFill="1" applyBorder="1" applyAlignment="1">
      <alignment wrapText="1"/>
    </xf>
    <xf numFmtId="0" fontId="21" fillId="33" borderId="0" xfId="0" applyFont="1" applyFill="1" applyBorder="1" applyAlignment="1">
      <alignment wrapText="1"/>
    </xf>
    <xf numFmtId="1" fontId="2" fillId="33" borderId="0" xfId="0" applyNumberFormat="1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wrapText="1"/>
    </xf>
    <xf numFmtId="4" fontId="48" fillId="0" borderId="10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center" wrapText="1"/>
    </xf>
    <xf numFmtId="4" fontId="3" fillId="0" borderId="18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wrapText="1"/>
    </xf>
    <xf numFmtId="4" fontId="2" fillId="37" borderId="12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48" fillId="0" borderId="12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wrapText="1"/>
    </xf>
    <xf numFmtId="4" fontId="2" fillId="37" borderId="12" xfId="0" applyNumberFormat="1" applyFont="1" applyFill="1" applyBorder="1" applyAlignment="1">
      <alignment wrapText="1"/>
    </xf>
    <xf numFmtId="4" fontId="2" fillId="37" borderId="12" xfId="0" applyNumberFormat="1" applyFont="1" applyFill="1" applyBorder="1" applyAlignment="1">
      <alignment horizontal="right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6" borderId="12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4" fontId="3" fillId="34" borderId="19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1" fontId="26" fillId="0" borderId="14" xfId="0" applyNumberFormat="1" applyFont="1" applyFill="1" applyBorder="1" applyAlignment="1">
      <alignment wrapText="1"/>
    </xf>
    <xf numFmtId="0" fontId="26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0" fontId="48" fillId="0" borderId="12" xfId="0" applyFont="1" applyFill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33" borderId="12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49" fillId="37" borderId="12" xfId="0" applyFont="1" applyFill="1" applyBorder="1" applyAlignment="1">
      <alignment wrapText="1"/>
    </xf>
    <xf numFmtId="0" fontId="44" fillId="37" borderId="17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8" fillId="0" borderId="17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48" fillId="33" borderId="17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49" fillId="34" borderId="17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wrapText="1"/>
    </xf>
    <xf numFmtId="0" fontId="51" fillId="0" borderId="1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8" fillId="33" borderId="17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2" fontId="2" fillId="36" borderId="12" xfId="0" applyNumberFormat="1" applyFont="1" applyFill="1" applyBorder="1" applyAlignment="1">
      <alignment wrapText="1"/>
    </xf>
    <xf numFmtId="2" fontId="49" fillId="36" borderId="17" xfId="0" applyNumberFormat="1" applyFont="1" applyFill="1" applyBorder="1" applyAlignment="1">
      <alignment wrapText="1"/>
    </xf>
    <xf numFmtId="0" fontId="48" fillId="33" borderId="12" xfId="0" applyFont="1" applyFill="1" applyBorder="1" applyAlignment="1">
      <alignment wrapText="1"/>
    </xf>
    <xf numFmtId="0" fontId="48" fillId="0" borderId="17" xfId="0" applyFont="1" applyFill="1" applyBorder="1" applyAlignment="1">
      <alignment wrapText="1"/>
    </xf>
    <xf numFmtId="0" fontId="48" fillId="34" borderId="17" xfId="0" applyFont="1" applyFill="1" applyBorder="1" applyAlignment="1">
      <alignment wrapText="1"/>
    </xf>
    <xf numFmtId="0" fontId="49" fillId="0" borderId="15" xfId="0" applyFont="1" applyFill="1" applyBorder="1" applyAlignment="1">
      <alignment wrapText="1"/>
    </xf>
    <xf numFmtId="0" fontId="49" fillId="0" borderId="21" xfId="0" applyFont="1" applyFill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48" fillId="0" borderId="17" xfId="0" applyFont="1" applyBorder="1" applyAlignment="1">
      <alignment vertical="top" wrapText="1"/>
    </xf>
    <xf numFmtId="0" fontId="2" fillId="33" borderId="12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1" fillId="0" borderId="12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48" fillId="0" borderId="12" xfId="0" applyFont="1" applyFill="1" applyBorder="1" applyAlignment="1">
      <alignment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4" fontId="25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152400</xdr:colOff>
      <xdr:row>3</xdr:row>
      <xdr:rowOff>142875</xdr:rowOff>
    </xdr:to>
    <xdr:pic>
      <xdr:nvPicPr>
        <xdr:cNvPr id="1" name="Picture 2" descr="logo_JP_Sarajevo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295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zoomScale="90" zoomScaleNormal="90" zoomScaleSheetLayoutView="90" workbookViewId="0" topLeftCell="A1">
      <selection activeCell="C264" sqref="C264:D264"/>
    </sheetView>
  </sheetViews>
  <sheetFormatPr defaultColWidth="9.140625" defaultRowHeight="15"/>
  <cols>
    <col min="1" max="1" width="11.8515625" style="29" customWidth="1"/>
    <col min="2" max="2" width="21.28125" style="30" bestFit="1" customWidth="1"/>
    <col min="3" max="3" width="57.8515625" style="29" customWidth="1"/>
    <col min="4" max="4" width="23.28125" style="31" customWidth="1"/>
    <col min="5" max="5" width="0.13671875" style="28" hidden="1" customWidth="1"/>
    <col min="6" max="6" width="24.57421875" style="29" customWidth="1"/>
    <col min="7" max="7" width="0.2890625" style="2" hidden="1" customWidth="1"/>
    <col min="8" max="8" width="23.28125" style="155" customWidth="1"/>
    <col min="9" max="9" width="24.8515625" style="1" customWidth="1"/>
    <col min="10" max="10" width="14.7109375" style="10" bestFit="1" customWidth="1"/>
    <col min="11" max="11" width="9.140625" style="10" customWidth="1"/>
    <col min="12" max="12" width="14.7109375" style="10" bestFit="1" customWidth="1"/>
    <col min="13" max="236" width="9.140625" style="10" customWidth="1"/>
    <col min="237" max="16384" width="9.140625" style="9" customWidth="1"/>
  </cols>
  <sheetData>
    <row r="1" spans="1:9" s="10" customFormat="1" ht="15" customHeight="1">
      <c r="A1" s="267" t="s">
        <v>405</v>
      </c>
      <c r="B1" s="267"/>
      <c r="C1" s="267"/>
      <c r="D1" s="267"/>
      <c r="E1" s="267"/>
      <c r="F1" s="267"/>
      <c r="G1" s="267"/>
      <c r="H1" s="267"/>
      <c r="I1" s="267"/>
    </row>
    <row r="2" spans="1:9" s="10" customFormat="1" ht="15.75" customHeight="1">
      <c r="A2" s="267"/>
      <c r="B2" s="267"/>
      <c r="C2" s="267"/>
      <c r="D2" s="267"/>
      <c r="E2" s="267"/>
      <c r="F2" s="267"/>
      <c r="G2" s="267"/>
      <c r="H2" s="267"/>
      <c r="I2" s="267"/>
    </row>
    <row r="3" spans="1:9" s="10" customFormat="1" ht="15.75" customHeight="1">
      <c r="A3" s="267"/>
      <c r="B3" s="267"/>
      <c r="C3" s="267"/>
      <c r="D3" s="267"/>
      <c r="E3" s="267"/>
      <c r="F3" s="267"/>
      <c r="G3" s="267"/>
      <c r="H3" s="267"/>
      <c r="I3" s="267"/>
    </row>
    <row r="4" spans="1:9" ht="15.75" customHeight="1">
      <c r="A4" s="267"/>
      <c r="B4" s="267"/>
      <c r="C4" s="267"/>
      <c r="D4" s="267"/>
      <c r="E4" s="267"/>
      <c r="F4" s="267"/>
      <c r="G4" s="267"/>
      <c r="H4" s="267"/>
      <c r="I4" s="267"/>
    </row>
    <row r="5" spans="1:9" s="10" customFormat="1" ht="15" customHeight="1">
      <c r="A5" s="264" t="s">
        <v>398</v>
      </c>
      <c r="B5" s="264"/>
      <c r="C5" s="264"/>
      <c r="D5" s="264"/>
      <c r="E5" s="264"/>
      <c r="F5" s="265"/>
      <c r="G5" s="265"/>
      <c r="H5" s="265"/>
      <c r="I5" s="1"/>
    </row>
    <row r="6" spans="1:9" s="10" customFormat="1" ht="15" customHeight="1">
      <c r="A6" s="264" t="s">
        <v>27</v>
      </c>
      <c r="B6" s="264"/>
      <c r="C6" s="264"/>
      <c r="D6" s="264"/>
      <c r="E6" s="264"/>
      <c r="F6" s="266"/>
      <c r="G6" s="266"/>
      <c r="H6" s="266"/>
      <c r="I6" s="1"/>
    </row>
    <row r="7" spans="1:9" s="10" customFormat="1" ht="15" customHeight="1">
      <c r="A7" s="264" t="s">
        <v>213</v>
      </c>
      <c r="B7" s="264"/>
      <c r="C7" s="264"/>
      <c r="D7" s="264"/>
      <c r="E7" s="264"/>
      <c r="F7" s="265"/>
      <c r="G7" s="265"/>
      <c r="H7" s="265"/>
      <c r="I7" s="1"/>
    </row>
    <row r="8" spans="1:9" s="10" customFormat="1" ht="18.75">
      <c r="A8" s="25"/>
      <c r="B8" s="26"/>
      <c r="C8" s="25"/>
      <c r="D8" s="27"/>
      <c r="E8" s="28"/>
      <c r="F8" s="29"/>
      <c r="G8" s="2"/>
      <c r="H8" s="155"/>
      <c r="I8" s="1"/>
    </row>
    <row r="9" spans="1:9" s="10" customFormat="1" ht="15" customHeight="1">
      <c r="A9" s="29"/>
      <c r="B9" s="225" t="s">
        <v>9</v>
      </c>
      <c r="C9" s="225"/>
      <c r="D9" s="225"/>
      <c r="E9" s="225"/>
      <c r="F9" s="29"/>
      <c r="G9" s="2"/>
      <c r="H9" s="155"/>
      <c r="I9" s="1"/>
    </row>
    <row r="10" spans="1:9" s="10" customFormat="1" ht="12.75" customHeight="1">
      <c r="A10" s="29"/>
      <c r="B10" s="30"/>
      <c r="C10" s="29"/>
      <c r="D10" s="31"/>
      <c r="E10" s="28"/>
      <c r="F10" s="29"/>
      <c r="G10" s="2"/>
      <c r="H10" s="155"/>
      <c r="I10" s="1"/>
    </row>
    <row r="11" spans="1:9" s="10" customFormat="1" ht="56.25">
      <c r="A11" s="32" t="s">
        <v>195</v>
      </c>
      <c r="B11" s="33" t="s">
        <v>105</v>
      </c>
      <c r="C11" s="32" t="s">
        <v>104</v>
      </c>
      <c r="D11" s="34" t="s">
        <v>184</v>
      </c>
      <c r="E11" s="34"/>
      <c r="F11" s="34" t="s">
        <v>214</v>
      </c>
      <c r="G11" s="34"/>
      <c r="H11" s="34" t="s">
        <v>299</v>
      </c>
      <c r="I11" s="34" t="s">
        <v>399</v>
      </c>
    </row>
    <row r="12" spans="1:9" s="10" customFormat="1" ht="21.75" customHeight="1">
      <c r="A12" s="32" t="s">
        <v>6</v>
      </c>
      <c r="B12" s="35">
        <v>722520</v>
      </c>
      <c r="C12" s="36" t="s">
        <v>8</v>
      </c>
      <c r="D12" s="37">
        <f>D13+D14+D15+D16+D17+D18+D19+D20</f>
        <v>13460000</v>
      </c>
      <c r="E12" s="38"/>
      <c r="F12" s="37">
        <f>F13+F14+F15+F16+F17+F18+F19+F20</f>
        <v>13900000</v>
      </c>
      <c r="G12" s="1"/>
      <c r="H12" s="86">
        <f>H13+H14+H15+H16+H17+H18+H19+H20</f>
        <v>14250000</v>
      </c>
      <c r="I12" s="37">
        <f>I13+I14+I15+I16+I17+I18+I19+I20</f>
        <v>14250000</v>
      </c>
    </row>
    <row r="13" spans="1:9" s="10" customFormat="1" ht="34.5" customHeight="1">
      <c r="A13" s="39" t="s">
        <v>11</v>
      </c>
      <c r="B13" s="40">
        <v>722521</v>
      </c>
      <c r="C13" s="23" t="s">
        <v>0</v>
      </c>
      <c r="D13" s="41">
        <v>3900000</v>
      </c>
      <c r="E13" s="42"/>
      <c r="F13" s="41">
        <v>4120000</v>
      </c>
      <c r="G13" s="1"/>
      <c r="H13" s="121">
        <v>4120000</v>
      </c>
      <c r="I13" s="147">
        <v>4120000</v>
      </c>
    </row>
    <row r="14" spans="1:9" s="10" customFormat="1" ht="56.25">
      <c r="A14" s="39" t="s">
        <v>12</v>
      </c>
      <c r="B14" s="40">
        <v>722522</v>
      </c>
      <c r="C14" s="23" t="s">
        <v>181</v>
      </c>
      <c r="D14" s="41">
        <v>2450000</v>
      </c>
      <c r="E14" s="42"/>
      <c r="F14" s="41">
        <v>2500000</v>
      </c>
      <c r="G14" s="1"/>
      <c r="H14" s="121">
        <v>2500000</v>
      </c>
      <c r="I14" s="147">
        <v>2500000</v>
      </c>
    </row>
    <row r="15" spans="1:10" s="10" customFormat="1" ht="37.5">
      <c r="A15" s="39" t="s">
        <v>52</v>
      </c>
      <c r="B15" s="40">
        <v>722523</v>
      </c>
      <c r="C15" s="23" t="s">
        <v>1</v>
      </c>
      <c r="D15" s="41">
        <v>680000</v>
      </c>
      <c r="E15" s="42"/>
      <c r="F15" s="41">
        <v>700000</v>
      </c>
      <c r="G15" s="1"/>
      <c r="H15" s="121">
        <v>700000</v>
      </c>
      <c r="I15" s="147">
        <v>700000</v>
      </c>
      <c r="J15" s="19"/>
    </row>
    <row r="16" spans="1:9" s="10" customFormat="1" ht="54" customHeight="1">
      <c r="A16" s="39" t="s">
        <v>53</v>
      </c>
      <c r="B16" s="40">
        <v>722524</v>
      </c>
      <c r="C16" s="23" t="s">
        <v>2</v>
      </c>
      <c r="D16" s="41">
        <v>100000</v>
      </c>
      <c r="E16" s="42"/>
      <c r="F16" s="41">
        <v>100000</v>
      </c>
      <c r="G16" s="1"/>
      <c r="H16" s="121">
        <v>100000</v>
      </c>
      <c r="I16" s="147">
        <v>100000</v>
      </c>
    </row>
    <row r="17" spans="1:9" s="10" customFormat="1" ht="51" customHeight="1">
      <c r="A17" s="39" t="s">
        <v>54</v>
      </c>
      <c r="B17" s="40">
        <v>722525</v>
      </c>
      <c r="C17" s="23" t="s">
        <v>403</v>
      </c>
      <c r="D17" s="41">
        <v>1000000</v>
      </c>
      <c r="E17" s="42"/>
      <c r="F17" s="41">
        <v>900000</v>
      </c>
      <c r="G17" s="1"/>
      <c r="H17" s="121">
        <v>900000</v>
      </c>
      <c r="I17" s="147">
        <v>900000</v>
      </c>
    </row>
    <row r="18" spans="1:9" s="10" customFormat="1" ht="41.25" customHeight="1">
      <c r="A18" s="39" t="s">
        <v>55</v>
      </c>
      <c r="B18" s="40">
        <v>722526</v>
      </c>
      <c r="C18" s="23" t="s">
        <v>3</v>
      </c>
      <c r="D18" s="41">
        <v>200000</v>
      </c>
      <c r="E18" s="42"/>
      <c r="F18" s="41">
        <v>200000</v>
      </c>
      <c r="G18" s="1"/>
      <c r="H18" s="121">
        <v>200000</v>
      </c>
      <c r="I18" s="147">
        <v>200000</v>
      </c>
    </row>
    <row r="19" spans="1:9" s="10" customFormat="1" ht="33.75" customHeight="1">
      <c r="A19" s="39" t="s">
        <v>56</v>
      </c>
      <c r="B19" s="40">
        <v>722527</v>
      </c>
      <c r="C19" s="23" t="s">
        <v>4</v>
      </c>
      <c r="D19" s="41">
        <v>30000</v>
      </c>
      <c r="E19" s="42"/>
      <c r="F19" s="41">
        <v>30000</v>
      </c>
      <c r="G19" s="1"/>
      <c r="H19" s="121">
        <v>30000</v>
      </c>
      <c r="I19" s="147">
        <v>30000</v>
      </c>
    </row>
    <row r="20" spans="1:9" s="10" customFormat="1" ht="36.75" customHeight="1">
      <c r="A20" s="39" t="s">
        <v>57</v>
      </c>
      <c r="B20" s="40">
        <v>722529</v>
      </c>
      <c r="C20" s="23" t="s">
        <v>5</v>
      </c>
      <c r="D20" s="41">
        <v>5100000</v>
      </c>
      <c r="E20" s="42"/>
      <c r="F20" s="41">
        <v>5350000</v>
      </c>
      <c r="G20" s="1"/>
      <c r="H20" s="121">
        <v>5700000</v>
      </c>
      <c r="I20" s="147">
        <v>5700000</v>
      </c>
    </row>
    <row r="21" spans="1:9" s="10" customFormat="1" ht="36" customHeight="1">
      <c r="A21" s="32" t="s">
        <v>7</v>
      </c>
      <c r="B21" s="43"/>
      <c r="C21" s="24" t="s">
        <v>166</v>
      </c>
      <c r="D21" s="37">
        <v>135698.32</v>
      </c>
      <c r="E21" s="38"/>
      <c r="F21" s="37">
        <v>100000</v>
      </c>
      <c r="G21" s="1"/>
      <c r="H21" s="87">
        <v>105985.35</v>
      </c>
      <c r="I21" s="38">
        <v>105985.35</v>
      </c>
    </row>
    <row r="22" spans="1:9" s="10" customFormat="1" ht="34.5" customHeight="1">
      <c r="A22" s="32" t="s">
        <v>62</v>
      </c>
      <c r="B22" s="35">
        <v>591000</v>
      </c>
      <c r="C22" s="24" t="s">
        <v>275</v>
      </c>
      <c r="D22" s="37">
        <v>1729823.89</v>
      </c>
      <c r="E22" s="38"/>
      <c r="F22" s="38">
        <v>3327129</v>
      </c>
      <c r="G22" s="38"/>
      <c r="H22" s="87">
        <v>3327129</v>
      </c>
      <c r="I22" s="38">
        <v>3327129</v>
      </c>
    </row>
    <row r="23" spans="1:9" s="10" customFormat="1" ht="37.5">
      <c r="A23" s="32" t="s">
        <v>63</v>
      </c>
      <c r="B23" s="43"/>
      <c r="C23" s="24" t="s">
        <v>276</v>
      </c>
      <c r="D23" s="37">
        <v>74477.79</v>
      </c>
      <c r="E23" s="38"/>
      <c r="F23" s="38">
        <v>16885.65</v>
      </c>
      <c r="G23" s="38"/>
      <c r="H23" s="87">
        <v>16885.65</v>
      </c>
      <c r="I23" s="38">
        <v>16885.65</v>
      </c>
    </row>
    <row r="24" spans="1:9" s="10" customFormat="1" ht="39" customHeight="1">
      <c r="A24" s="44"/>
      <c r="B24" s="35"/>
      <c r="C24" s="36" t="s">
        <v>277</v>
      </c>
      <c r="D24" s="37">
        <f>D12+D21+D22+D23</f>
        <v>15400000</v>
      </c>
      <c r="E24" s="38"/>
      <c r="F24" s="37">
        <f>F21+F12+F22+F23</f>
        <v>17344014.65</v>
      </c>
      <c r="G24" s="1"/>
      <c r="H24" s="87">
        <f>H12+H21+H22+H23</f>
        <v>17700000</v>
      </c>
      <c r="I24" s="38">
        <f>I12+I21+I22+I23</f>
        <v>17700000</v>
      </c>
    </row>
    <row r="25" spans="1:9" s="10" customFormat="1" ht="24.75" customHeight="1">
      <c r="A25" s="45"/>
      <c r="B25" s="46"/>
      <c r="C25" s="47"/>
      <c r="D25" s="48"/>
      <c r="E25" s="49"/>
      <c r="F25" s="29"/>
      <c r="G25" s="1"/>
      <c r="H25" s="155"/>
      <c r="I25" s="190"/>
    </row>
    <row r="26" spans="1:9" s="10" customFormat="1" ht="24.75" customHeight="1">
      <c r="A26" s="45"/>
      <c r="B26" s="233" t="s">
        <v>278</v>
      </c>
      <c r="C26" s="234"/>
      <c r="D26" s="234"/>
      <c r="E26" s="234"/>
      <c r="F26" s="234"/>
      <c r="G26" s="1"/>
      <c r="H26" s="155"/>
      <c r="I26" s="190"/>
    </row>
    <row r="27" spans="1:9" s="10" customFormat="1" ht="24.75" customHeight="1">
      <c r="A27" s="45"/>
      <c r="B27" s="46"/>
      <c r="C27" s="47"/>
      <c r="D27" s="48"/>
      <c r="E27" s="49"/>
      <c r="F27" s="29"/>
      <c r="G27" s="1"/>
      <c r="H27" s="155"/>
      <c r="I27" s="190"/>
    </row>
    <row r="28" spans="1:9" s="10" customFormat="1" ht="23.25" customHeight="1" hidden="1">
      <c r="A28" s="47"/>
      <c r="B28" s="226" t="s">
        <v>10</v>
      </c>
      <c r="C28" s="226"/>
      <c r="D28" s="226"/>
      <c r="E28" s="226"/>
      <c r="F28" s="29"/>
      <c r="G28" s="1"/>
      <c r="H28" s="155"/>
      <c r="I28" s="154"/>
    </row>
    <row r="29" spans="1:9" s="10" customFormat="1" ht="53.25" customHeight="1">
      <c r="A29" s="36" t="s">
        <v>178</v>
      </c>
      <c r="B29" s="33" t="s">
        <v>105</v>
      </c>
      <c r="C29" s="32" t="s">
        <v>106</v>
      </c>
      <c r="D29" s="34" t="s">
        <v>215</v>
      </c>
      <c r="E29" s="34"/>
      <c r="F29" s="34" t="s">
        <v>216</v>
      </c>
      <c r="G29" s="1"/>
      <c r="H29" s="176" t="s">
        <v>299</v>
      </c>
      <c r="I29" s="202" t="s">
        <v>399</v>
      </c>
    </row>
    <row r="30" spans="1:9" s="10" customFormat="1" ht="22.5" customHeight="1">
      <c r="A30" s="50"/>
      <c r="B30" s="51">
        <v>611100</v>
      </c>
      <c r="C30" s="50" t="s">
        <v>13</v>
      </c>
      <c r="D30" s="41">
        <v>2630000</v>
      </c>
      <c r="E30" s="42"/>
      <c r="F30" s="41">
        <f>F58</f>
        <v>2870000</v>
      </c>
      <c r="G30" s="1"/>
      <c r="H30" s="177">
        <v>2870000</v>
      </c>
      <c r="I30" s="41">
        <f>I58</f>
        <v>2730000</v>
      </c>
    </row>
    <row r="31" spans="1:9" s="10" customFormat="1" ht="27" customHeight="1">
      <c r="A31" s="50"/>
      <c r="B31" s="51">
        <v>611200</v>
      </c>
      <c r="C31" s="50" t="s">
        <v>14</v>
      </c>
      <c r="D31" s="41">
        <v>480200</v>
      </c>
      <c r="E31" s="42"/>
      <c r="F31" s="41">
        <f>F68</f>
        <v>344200</v>
      </c>
      <c r="G31" s="1"/>
      <c r="H31" s="177">
        <f>H68</f>
        <v>316200</v>
      </c>
      <c r="I31" s="41">
        <f>I68</f>
        <v>296000</v>
      </c>
    </row>
    <row r="32" spans="1:9" s="10" customFormat="1" ht="28.5" customHeight="1">
      <c r="A32" s="36" t="s">
        <v>6</v>
      </c>
      <c r="B32" s="52">
        <v>611000</v>
      </c>
      <c r="C32" s="36" t="s">
        <v>58</v>
      </c>
      <c r="D32" s="37">
        <f>D30+D31</f>
        <v>3110200</v>
      </c>
      <c r="E32" s="38"/>
      <c r="F32" s="37">
        <f>F30+F31</f>
        <v>3214200</v>
      </c>
      <c r="G32" s="1"/>
      <c r="H32" s="86">
        <f>H30+H31</f>
        <v>3186200</v>
      </c>
      <c r="I32" s="196">
        <f>I30+I31</f>
        <v>3026000</v>
      </c>
    </row>
    <row r="33" spans="1:9" s="10" customFormat="1" ht="33" customHeight="1">
      <c r="A33" s="36" t="s">
        <v>7</v>
      </c>
      <c r="B33" s="52">
        <v>612000</v>
      </c>
      <c r="C33" s="36" t="s">
        <v>15</v>
      </c>
      <c r="D33" s="38">
        <v>300000</v>
      </c>
      <c r="E33" s="38"/>
      <c r="F33" s="38">
        <f>F69</f>
        <v>330000</v>
      </c>
      <c r="G33" s="1"/>
      <c r="H33" s="86">
        <v>330000</v>
      </c>
      <c r="I33" s="196">
        <f>I69</f>
        <v>310000</v>
      </c>
    </row>
    <row r="34" spans="1:9" s="10" customFormat="1" ht="34.5" customHeight="1">
      <c r="A34" s="50"/>
      <c r="B34" s="53">
        <v>613100</v>
      </c>
      <c r="C34" s="50" t="s">
        <v>17</v>
      </c>
      <c r="D34" s="54">
        <v>65000</v>
      </c>
      <c r="E34" s="42"/>
      <c r="F34" s="54">
        <f>F75</f>
        <v>115000</v>
      </c>
      <c r="G34" s="1"/>
      <c r="H34" s="177">
        <f>H75</f>
        <v>105000</v>
      </c>
      <c r="I34" s="41">
        <f>I75</f>
        <v>97000</v>
      </c>
    </row>
    <row r="35" spans="1:9" s="10" customFormat="1" ht="30.75" customHeight="1">
      <c r="A35" s="50"/>
      <c r="B35" s="53">
        <v>613200</v>
      </c>
      <c r="C35" s="50" t="s">
        <v>18</v>
      </c>
      <c r="D35" s="41">
        <v>35000</v>
      </c>
      <c r="E35" s="42"/>
      <c r="F35" s="41">
        <f>F80</f>
        <v>190000</v>
      </c>
      <c r="G35" s="1"/>
      <c r="H35" s="177">
        <f>H80</f>
        <v>190000</v>
      </c>
      <c r="I35" s="41">
        <f>I80</f>
        <v>186000</v>
      </c>
    </row>
    <row r="36" spans="1:9" s="10" customFormat="1" ht="30" customHeight="1">
      <c r="A36" s="50"/>
      <c r="B36" s="53">
        <v>613300</v>
      </c>
      <c r="C36" s="50" t="s">
        <v>19</v>
      </c>
      <c r="D36" s="41">
        <v>74000</v>
      </c>
      <c r="E36" s="42"/>
      <c r="F36" s="41">
        <f>F90</f>
        <v>109500</v>
      </c>
      <c r="G36" s="1"/>
      <c r="H36" s="177">
        <f>H90</f>
        <v>119500</v>
      </c>
      <c r="I36" s="41">
        <f>I90</f>
        <v>114500</v>
      </c>
    </row>
    <row r="37" spans="1:10" s="10" customFormat="1" ht="31.5" customHeight="1">
      <c r="A37" s="50"/>
      <c r="B37" s="53">
        <v>613400</v>
      </c>
      <c r="C37" s="50" t="s">
        <v>87</v>
      </c>
      <c r="D37" s="41">
        <v>230000</v>
      </c>
      <c r="E37" s="42"/>
      <c r="F37" s="41">
        <f>F98</f>
        <v>270000</v>
      </c>
      <c r="G37" s="1"/>
      <c r="H37" s="177">
        <f>H98</f>
        <v>233000</v>
      </c>
      <c r="I37" s="41">
        <f>I98</f>
        <v>229000</v>
      </c>
      <c r="J37" s="11"/>
    </row>
    <row r="38" spans="1:9" s="10" customFormat="1" ht="33.75" customHeight="1">
      <c r="A38" s="50"/>
      <c r="B38" s="53">
        <v>613500</v>
      </c>
      <c r="C38" s="50" t="s">
        <v>20</v>
      </c>
      <c r="D38" s="41">
        <v>37500</v>
      </c>
      <c r="E38" s="42"/>
      <c r="F38" s="41">
        <f>F101</f>
        <v>42500</v>
      </c>
      <c r="G38" s="1"/>
      <c r="H38" s="177">
        <f>H101</f>
        <v>42500</v>
      </c>
      <c r="I38" s="41">
        <f>I101</f>
        <v>37500</v>
      </c>
    </row>
    <row r="39" spans="1:9" s="10" customFormat="1" ht="37.5">
      <c r="A39" s="50"/>
      <c r="B39" s="53">
        <v>613600</v>
      </c>
      <c r="C39" s="23" t="s">
        <v>21</v>
      </c>
      <c r="D39" s="41">
        <v>365000</v>
      </c>
      <c r="E39" s="42"/>
      <c r="F39" s="41">
        <f>F103</f>
        <v>365000</v>
      </c>
      <c r="G39" s="1"/>
      <c r="H39" s="177">
        <f>H103</f>
        <v>400000</v>
      </c>
      <c r="I39" s="41">
        <f>I103</f>
        <v>400000</v>
      </c>
    </row>
    <row r="40" spans="1:9" s="10" customFormat="1" ht="33.75" customHeight="1">
      <c r="A40" s="50"/>
      <c r="B40" s="53">
        <v>613700</v>
      </c>
      <c r="C40" s="50" t="s">
        <v>22</v>
      </c>
      <c r="D40" s="41">
        <v>60000</v>
      </c>
      <c r="E40" s="42"/>
      <c r="F40" s="41">
        <f>F107</f>
        <v>90000</v>
      </c>
      <c r="G40" s="1"/>
      <c r="H40" s="177">
        <f>H107</f>
        <v>80000</v>
      </c>
      <c r="I40" s="41">
        <f>I107</f>
        <v>90000</v>
      </c>
    </row>
    <row r="41" spans="1:9" s="10" customFormat="1" ht="37.5">
      <c r="A41" s="50"/>
      <c r="B41" s="53">
        <v>613800</v>
      </c>
      <c r="C41" s="23" t="s">
        <v>23</v>
      </c>
      <c r="D41" s="41">
        <v>21000</v>
      </c>
      <c r="E41" s="42"/>
      <c r="F41" s="41">
        <f>F111</f>
        <v>26000</v>
      </c>
      <c r="G41" s="1"/>
      <c r="H41" s="177">
        <f>H111</f>
        <v>26000</v>
      </c>
      <c r="I41" s="41">
        <f>I111</f>
        <v>26000</v>
      </c>
    </row>
    <row r="42" spans="1:9" s="10" customFormat="1" ht="21" customHeight="1">
      <c r="A42" s="50"/>
      <c r="B42" s="53">
        <v>613900</v>
      </c>
      <c r="C42" s="50" t="s">
        <v>24</v>
      </c>
      <c r="D42" s="41">
        <v>295000</v>
      </c>
      <c r="E42" s="42"/>
      <c r="F42" s="41">
        <f>F130</f>
        <v>475000</v>
      </c>
      <c r="G42" s="1"/>
      <c r="H42" s="177">
        <f>H130</f>
        <v>435000</v>
      </c>
      <c r="I42" s="41">
        <f>I130</f>
        <v>412400</v>
      </c>
    </row>
    <row r="43" spans="1:9" s="10" customFormat="1" ht="30" customHeight="1">
      <c r="A43" s="36" t="s">
        <v>62</v>
      </c>
      <c r="B43" s="52">
        <v>613000</v>
      </c>
      <c r="C43" s="36" t="s">
        <v>16</v>
      </c>
      <c r="D43" s="37">
        <v>1182500</v>
      </c>
      <c r="E43" s="38"/>
      <c r="F43" s="37">
        <f>F34+F35+F36+F37+F38+F39+F40+F41+F42</f>
        <v>1683000</v>
      </c>
      <c r="G43" s="1"/>
      <c r="H43" s="86">
        <f>H34+H35+H36+H37+H38+H39+H40+H41+H42</f>
        <v>1631000</v>
      </c>
      <c r="I43" s="196">
        <f>I34+I35+I36+I37+I38+I39+I40+I41+I42</f>
        <v>1592400</v>
      </c>
    </row>
    <row r="44" spans="1:9" s="10" customFormat="1" ht="21.75" customHeight="1">
      <c r="A44" s="55"/>
      <c r="B44" s="51">
        <v>614234</v>
      </c>
      <c r="C44" s="50" t="s">
        <v>136</v>
      </c>
      <c r="D44" s="41">
        <v>4000</v>
      </c>
      <c r="E44" s="42"/>
      <c r="F44" s="41">
        <f>F131</f>
        <v>3000</v>
      </c>
      <c r="G44" s="1"/>
      <c r="H44" s="177">
        <v>3000</v>
      </c>
      <c r="I44" s="41">
        <f>I131</f>
        <v>3000</v>
      </c>
    </row>
    <row r="45" spans="1:9" s="10" customFormat="1" ht="24" customHeight="1">
      <c r="A45" s="55"/>
      <c r="B45" s="51">
        <v>614819</v>
      </c>
      <c r="C45" s="56" t="s">
        <v>137</v>
      </c>
      <c r="D45" s="41">
        <v>9720180.36</v>
      </c>
      <c r="E45" s="42"/>
      <c r="F45" s="41">
        <f>F142</f>
        <v>10606738.49</v>
      </c>
      <c r="G45" s="1"/>
      <c r="H45" s="177">
        <f>H142</f>
        <v>11238971.89</v>
      </c>
      <c r="I45" s="41">
        <f>I142</f>
        <v>11383486.49</v>
      </c>
    </row>
    <row r="46" spans="1:9" s="10" customFormat="1" ht="36.75" customHeight="1">
      <c r="A46" s="36" t="s">
        <v>63</v>
      </c>
      <c r="B46" s="52">
        <v>614000</v>
      </c>
      <c r="C46" s="36" t="s">
        <v>25</v>
      </c>
      <c r="D46" s="37">
        <v>9724180.36</v>
      </c>
      <c r="E46" s="38"/>
      <c r="F46" s="37">
        <f>F44+F45</f>
        <v>10609738.49</v>
      </c>
      <c r="G46" s="1"/>
      <c r="H46" s="86">
        <f>H44+H45</f>
        <v>11241971.89</v>
      </c>
      <c r="I46" s="196">
        <f>I44+I45</f>
        <v>11386486.49</v>
      </c>
    </row>
    <row r="47" spans="1:9" s="10" customFormat="1" ht="28.5" customHeight="1">
      <c r="A47" s="36" t="s">
        <v>64</v>
      </c>
      <c r="B47" s="52">
        <v>616000</v>
      </c>
      <c r="C47" s="36" t="s">
        <v>51</v>
      </c>
      <c r="D47" s="37">
        <v>55000</v>
      </c>
      <c r="E47" s="38"/>
      <c r="F47" s="37">
        <f>F263</f>
        <v>40000</v>
      </c>
      <c r="G47" s="7"/>
      <c r="H47" s="86">
        <f>H263</f>
        <v>40000</v>
      </c>
      <c r="I47" s="196">
        <f>I263</f>
        <v>38000</v>
      </c>
    </row>
    <row r="48" spans="1:9" s="10" customFormat="1" ht="30" customHeight="1">
      <c r="A48" s="36" t="s">
        <v>65</v>
      </c>
      <c r="B48" s="52"/>
      <c r="C48" s="36" t="s">
        <v>61</v>
      </c>
      <c r="D48" s="37">
        <v>298237.08</v>
      </c>
      <c r="E48" s="38"/>
      <c r="F48" s="37">
        <f>F264</f>
        <v>434217.4</v>
      </c>
      <c r="G48" s="7"/>
      <c r="H48" s="86">
        <v>302247.1</v>
      </c>
      <c r="I48" s="196">
        <f>I264</f>
        <v>323841.31</v>
      </c>
    </row>
    <row r="49" spans="1:9" s="10" customFormat="1" ht="35.25" customHeight="1">
      <c r="A49" s="137"/>
      <c r="B49" s="138"/>
      <c r="C49" s="139" t="s">
        <v>194</v>
      </c>
      <c r="D49" s="140">
        <v>14670117.44</v>
      </c>
      <c r="E49" s="141"/>
      <c r="F49" s="140">
        <f>F32+F33+F43+F46+F47+F48</f>
        <v>16311155.89</v>
      </c>
      <c r="G49" s="1"/>
      <c r="H49" s="178">
        <f>H32+H33+H43+H46+H47+H48</f>
        <v>16731418.99</v>
      </c>
      <c r="I49" s="159">
        <f>I32+I33+I43+I46+I47+I48</f>
        <v>16676727.8</v>
      </c>
    </row>
    <row r="50" spans="1:9" s="10" customFormat="1" ht="33" customHeight="1">
      <c r="A50" s="36" t="s">
        <v>66</v>
      </c>
      <c r="B50" s="52">
        <v>821000</v>
      </c>
      <c r="C50" s="36" t="s">
        <v>60</v>
      </c>
      <c r="D50" s="37">
        <v>379882.56</v>
      </c>
      <c r="E50" s="38"/>
      <c r="F50" s="37">
        <f>F265</f>
        <v>742858.76</v>
      </c>
      <c r="G50" s="1"/>
      <c r="H50" s="86">
        <f>H265</f>
        <v>678581.0099999999</v>
      </c>
      <c r="I50" s="196">
        <f>I265</f>
        <v>753272.1999999998</v>
      </c>
    </row>
    <row r="51" spans="1:9" s="10" customFormat="1" ht="27" customHeight="1">
      <c r="A51" s="36" t="s">
        <v>67</v>
      </c>
      <c r="B51" s="52">
        <v>823000</v>
      </c>
      <c r="C51" s="36" t="s">
        <v>59</v>
      </c>
      <c r="D51" s="37">
        <v>350000</v>
      </c>
      <c r="E51" s="38"/>
      <c r="F51" s="37">
        <f>F278</f>
        <v>290000</v>
      </c>
      <c r="G51" s="1"/>
      <c r="H51" s="86">
        <f>H278</f>
        <v>290000</v>
      </c>
      <c r="I51" s="196">
        <f>I278</f>
        <v>270000</v>
      </c>
    </row>
    <row r="52" spans="1:9" s="10" customFormat="1" ht="36" customHeight="1">
      <c r="A52" s="137"/>
      <c r="B52" s="142"/>
      <c r="C52" s="139" t="s">
        <v>68</v>
      </c>
      <c r="D52" s="140">
        <f>D49+D50+D51</f>
        <v>15400000</v>
      </c>
      <c r="E52" s="141"/>
      <c r="F52" s="140">
        <f>F49+F50+F51</f>
        <v>17344014.650000002</v>
      </c>
      <c r="G52" s="1"/>
      <c r="H52" s="178">
        <f>H49+H50+H51</f>
        <v>17700000</v>
      </c>
      <c r="I52" s="159">
        <f>I49+I50+I51</f>
        <v>17700000</v>
      </c>
    </row>
    <row r="53" spans="1:9" s="10" customFormat="1" ht="26.25" customHeight="1">
      <c r="A53" s="62"/>
      <c r="B53" s="63"/>
      <c r="C53" s="64"/>
      <c r="D53" s="65"/>
      <c r="E53" s="66"/>
      <c r="F53" s="65"/>
      <c r="G53" s="1"/>
      <c r="H53" s="156"/>
      <c r="I53" s="190"/>
    </row>
    <row r="54" spans="1:9" s="10" customFormat="1" ht="29.25" customHeight="1">
      <c r="A54" s="227" t="s">
        <v>279</v>
      </c>
      <c r="B54" s="225"/>
      <c r="C54" s="225"/>
      <c r="D54" s="225"/>
      <c r="E54" s="225"/>
      <c r="F54" s="29"/>
      <c r="G54" s="1"/>
      <c r="H54" s="155"/>
      <c r="I54" s="190"/>
    </row>
    <row r="55" spans="1:9" s="10" customFormat="1" ht="29.25" customHeight="1">
      <c r="A55" s="67"/>
      <c r="B55" s="68"/>
      <c r="C55" s="68"/>
      <c r="D55" s="68"/>
      <c r="E55" s="68"/>
      <c r="F55" s="29"/>
      <c r="G55" s="1"/>
      <c r="H55" s="155"/>
      <c r="I55" s="190"/>
    </row>
    <row r="56" spans="1:9" s="10" customFormat="1" ht="31.5" customHeight="1">
      <c r="A56" s="50"/>
      <c r="B56" s="69">
        <v>611110</v>
      </c>
      <c r="C56" s="23" t="s">
        <v>69</v>
      </c>
      <c r="D56" s="41">
        <v>1680000</v>
      </c>
      <c r="E56" s="42">
        <v>1500000</v>
      </c>
      <c r="F56" s="41">
        <v>1830000</v>
      </c>
      <c r="G56" s="1"/>
      <c r="H56" s="177">
        <v>1830000</v>
      </c>
      <c r="I56" s="41">
        <v>1730000</v>
      </c>
    </row>
    <row r="57" spans="1:9" s="10" customFormat="1" ht="30" customHeight="1">
      <c r="A57" s="50"/>
      <c r="B57" s="69"/>
      <c r="C57" s="23" t="s">
        <v>70</v>
      </c>
      <c r="D57" s="41">
        <v>950000</v>
      </c>
      <c r="E57" s="42">
        <v>850000</v>
      </c>
      <c r="F57" s="41">
        <v>1040000</v>
      </c>
      <c r="G57" s="1"/>
      <c r="H57" s="177">
        <v>1040000</v>
      </c>
      <c r="I57" s="41">
        <v>1000000</v>
      </c>
    </row>
    <row r="58" spans="1:9" s="10" customFormat="1" ht="37.5" customHeight="1">
      <c r="A58" s="60"/>
      <c r="B58" s="33">
        <v>611100</v>
      </c>
      <c r="C58" s="24" t="s">
        <v>71</v>
      </c>
      <c r="D58" s="38">
        <f>D56+D57</f>
        <v>2630000</v>
      </c>
      <c r="E58" s="38">
        <f>E56+E57</f>
        <v>2350000</v>
      </c>
      <c r="F58" s="38">
        <f>F56+F57</f>
        <v>2870000</v>
      </c>
      <c r="G58" s="1"/>
      <c r="H58" s="86">
        <f>H56+H57</f>
        <v>2870000</v>
      </c>
      <c r="I58" s="196">
        <f>I56+I57</f>
        <v>2730000</v>
      </c>
    </row>
    <row r="59" spans="1:9" s="10" customFormat="1" ht="33.75" customHeight="1">
      <c r="A59" s="50"/>
      <c r="B59" s="70">
        <v>611211</v>
      </c>
      <c r="C59" s="23" t="s">
        <v>72</v>
      </c>
      <c r="D59" s="42">
        <v>45000</v>
      </c>
      <c r="E59" s="42">
        <v>50000</v>
      </c>
      <c r="F59" s="42">
        <v>45000</v>
      </c>
      <c r="G59" s="1"/>
      <c r="H59" s="121">
        <v>50000</v>
      </c>
      <c r="I59" s="41">
        <v>50000</v>
      </c>
    </row>
    <row r="60" spans="1:9" s="10" customFormat="1" ht="24.75" customHeight="1">
      <c r="A60" s="50"/>
      <c r="B60" s="70">
        <v>611213</v>
      </c>
      <c r="C60" s="23" t="s">
        <v>73</v>
      </c>
      <c r="D60" s="41">
        <v>1000</v>
      </c>
      <c r="E60" s="42">
        <v>3200</v>
      </c>
      <c r="F60" s="41">
        <v>0</v>
      </c>
      <c r="G60" s="1"/>
      <c r="H60" s="177">
        <v>0</v>
      </c>
      <c r="I60" s="41">
        <v>0</v>
      </c>
    </row>
    <row r="61" spans="1:9" s="10" customFormat="1" ht="32.25" customHeight="1">
      <c r="A61" s="50"/>
      <c r="B61" s="70">
        <v>611214</v>
      </c>
      <c r="C61" s="23" t="s">
        <v>74</v>
      </c>
      <c r="D61" s="42">
        <v>5200</v>
      </c>
      <c r="E61" s="42">
        <v>5200</v>
      </c>
      <c r="F61" s="42">
        <v>5200</v>
      </c>
      <c r="G61" s="1"/>
      <c r="H61" s="121">
        <v>5200</v>
      </c>
      <c r="I61" s="41">
        <v>0</v>
      </c>
    </row>
    <row r="62" spans="1:9" s="10" customFormat="1" ht="33.75" customHeight="1">
      <c r="A62" s="50"/>
      <c r="B62" s="70">
        <v>611221</v>
      </c>
      <c r="C62" s="23" t="s">
        <v>180</v>
      </c>
      <c r="D62" s="41">
        <v>240000</v>
      </c>
      <c r="E62" s="42">
        <v>240000</v>
      </c>
      <c r="F62" s="41">
        <v>150000</v>
      </c>
      <c r="G62" s="1"/>
      <c r="H62" s="177">
        <v>130000</v>
      </c>
      <c r="I62" s="41">
        <v>125000</v>
      </c>
    </row>
    <row r="63" spans="1:9" s="10" customFormat="1" ht="27.75" customHeight="1">
      <c r="A63" s="50"/>
      <c r="B63" s="70">
        <v>611224</v>
      </c>
      <c r="C63" s="50" t="s">
        <v>75</v>
      </c>
      <c r="D63" s="41">
        <v>105000</v>
      </c>
      <c r="E63" s="42">
        <v>90000</v>
      </c>
      <c r="F63" s="41">
        <v>34000</v>
      </c>
      <c r="G63" s="1"/>
      <c r="H63" s="177">
        <v>34000</v>
      </c>
      <c r="I63" s="41">
        <v>32000</v>
      </c>
    </row>
    <row r="64" spans="1:9" s="10" customFormat="1" ht="36" customHeight="1">
      <c r="A64" s="50"/>
      <c r="B64" s="70">
        <v>611225</v>
      </c>
      <c r="C64" s="71" t="s">
        <v>76</v>
      </c>
      <c r="D64" s="41">
        <v>14000</v>
      </c>
      <c r="E64" s="42">
        <v>85000</v>
      </c>
      <c r="F64" s="41">
        <v>15000</v>
      </c>
      <c r="G64" s="1"/>
      <c r="H64" s="177">
        <v>17000</v>
      </c>
      <c r="I64" s="41">
        <v>17000</v>
      </c>
    </row>
    <row r="65" spans="1:9" s="10" customFormat="1" ht="39" customHeight="1">
      <c r="A65" s="50"/>
      <c r="B65" s="70">
        <v>611226</v>
      </c>
      <c r="C65" s="23" t="s">
        <v>133</v>
      </c>
      <c r="D65" s="42">
        <v>25000</v>
      </c>
      <c r="E65" s="42">
        <v>26000</v>
      </c>
      <c r="F65" s="42">
        <v>50000</v>
      </c>
      <c r="G65" s="1"/>
      <c r="H65" s="90">
        <v>50000</v>
      </c>
      <c r="I65" s="41">
        <v>47000</v>
      </c>
    </row>
    <row r="66" spans="1:9" s="10" customFormat="1" ht="29.25" customHeight="1">
      <c r="A66" s="50"/>
      <c r="B66" s="53">
        <v>611227</v>
      </c>
      <c r="C66" s="50" t="s">
        <v>77</v>
      </c>
      <c r="D66" s="42">
        <v>15000</v>
      </c>
      <c r="E66" s="42">
        <v>10000</v>
      </c>
      <c r="F66" s="42">
        <v>15000</v>
      </c>
      <c r="G66" s="1"/>
      <c r="H66" s="121">
        <v>15000</v>
      </c>
      <c r="I66" s="41">
        <v>15000</v>
      </c>
    </row>
    <row r="67" spans="1:9" s="10" customFormat="1" ht="27" customHeight="1">
      <c r="A67" s="50"/>
      <c r="B67" s="53">
        <v>611228</v>
      </c>
      <c r="C67" s="50" t="s">
        <v>109</v>
      </c>
      <c r="D67" s="42">
        <v>30000</v>
      </c>
      <c r="E67" s="42">
        <v>30000</v>
      </c>
      <c r="F67" s="42">
        <v>30000</v>
      </c>
      <c r="G67" s="1"/>
      <c r="H67" s="121">
        <v>15000</v>
      </c>
      <c r="I67" s="41">
        <v>10000</v>
      </c>
    </row>
    <row r="68" spans="1:9" s="10" customFormat="1" ht="31.5" customHeight="1">
      <c r="A68" s="60"/>
      <c r="B68" s="35">
        <v>611200</v>
      </c>
      <c r="C68" s="72" t="s">
        <v>14</v>
      </c>
      <c r="D68" s="38">
        <f>D59+D60+D61+D62+D63+D64+D65+D66+D67</f>
        <v>480200</v>
      </c>
      <c r="E68" s="38">
        <f>E59+E60+E61+E62+E63+E64+E65+E66+E67</f>
        <v>539400</v>
      </c>
      <c r="F68" s="38">
        <f>F59+F60+F61+F62+F63+F64+F65+F66+F67</f>
        <v>344200</v>
      </c>
      <c r="G68" s="1"/>
      <c r="H68" s="86">
        <f>H59+H60+H61+H62+H63+H64+H65+H66+H67</f>
        <v>316200</v>
      </c>
      <c r="I68" s="196">
        <f>I59+I60+I61+I62+I63+I64+I65+I66+I67</f>
        <v>296000</v>
      </c>
    </row>
    <row r="69" spans="1:9" s="10" customFormat="1" ht="27.75" customHeight="1">
      <c r="A69" s="60"/>
      <c r="B69" s="35">
        <v>612100</v>
      </c>
      <c r="C69" s="36" t="s">
        <v>15</v>
      </c>
      <c r="D69" s="37">
        <v>300000</v>
      </c>
      <c r="E69" s="38">
        <v>270000</v>
      </c>
      <c r="F69" s="37">
        <v>330000</v>
      </c>
      <c r="G69" s="1"/>
      <c r="H69" s="86">
        <v>330000</v>
      </c>
      <c r="I69" s="196">
        <v>310000</v>
      </c>
    </row>
    <row r="70" spans="1:9" s="10" customFormat="1" ht="30" customHeight="1">
      <c r="A70" s="50"/>
      <c r="B70" s="51">
        <v>613110</v>
      </c>
      <c r="C70" s="56" t="s">
        <v>78</v>
      </c>
      <c r="D70" s="42">
        <v>30000</v>
      </c>
      <c r="E70" s="42">
        <v>30000</v>
      </c>
      <c r="F70" s="42">
        <v>30000</v>
      </c>
      <c r="G70" s="1"/>
      <c r="H70" s="121">
        <v>30000</v>
      </c>
      <c r="I70" s="41">
        <v>35000</v>
      </c>
    </row>
    <row r="71" spans="1:9" s="10" customFormat="1" ht="36" customHeight="1">
      <c r="A71" s="50"/>
      <c r="B71" s="51">
        <v>613120</v>
      </c>
      <c r="C71" s="56" t="s">
        <v>79</v>
      </c>
      <c r="D71" s="42">
        <f>D72</f>
        <v>25000</v>
      </c>
      <c r="E71" s="42">
        <v>25000</v>
      </c>
      <c r="F71" s="42">
        <f>F72+F73</f>
        <v>75000</v>
      </c>
      <c r="G71" s="3"/>
      <c r="H71" s="121">
        <v>65000</v>
      </c>
      <c r="I71" s="41">
        <f>I72+I73</f>
        <v>55000</v>
      </c>
    </row>
    <row r="72" spans="1:9" s="10" customFormat="1" ht="38.25" customHeight="1">
      <c r="A72" s="50"/>
      <c r="B72" s="51">
        <v>6131201</v>
      </c>
      <c r="C72" s="73" t="s">
        <v>266</v>
      </c>
      <c r="D72" s="42">
        <v>25000</v>
      </c>
      <c r="E72" s="42"/>
      <c r="F72" s="42">
        <v>25000</v>
      </c>
      <c r="G72" s="3"/>
      <c r="H72" s="121">
        <v>25000</v>
      </c>
      <c r="I72" s="41">
        <v>20000</v>
      </c>
    </row>
    <row r="73" spans="1:9" s="10" customFormat="1" ht="48" customHeight="1">
      <c r="A73" s="50"/>
      <c r="B73" s="51">
        <v>6131202</v>
      </c>
      <c r="C73" s="73" t="s">
        <v>267</v>
      </c>
      <c r="D73" s="42"/>
      <c r="E73" s="42"/>
      <c r="F73" s="42">
        <v>50000</v>
      </c>
      <c r="G73" s="3"/>
      <c r="H73" s="121">
        <v>40000</v>
      </c>
      <c r="I73" s="41">
        <v>35000</v>
      </c>
    </row>
    <row r="74" spans="1:9" s="10" customFormat="1" ht="29.25" customHeight="1">
      <c r="A74" s="50"/>
      <c r="B74" s="51">
        <v>613190</v>
      </c>
      <c r="C74" s="56" t="s">
        <v>174</v>
      </c>
      <c r="D74" s="42">
        <v>10000</v>
      </c>
      <c r="E74" s="42">
        <v>10000</v>
      </c>
      <c r="F74" s="42">
        <v>10000</v>
      </c>
      <c r="G74" s="3"/>
      <c r="H74" s="121">
        <v>10000</v>
      </c>
      <c r="I74" s="41">
        <v>7000</v>
      </c>
    </row>
    <row r="75" spans="1:9" s="10" customFormat="1" ht="31.5" customHeight="1">
      <c r="A75" s="60"/>
      <c r="B75" s="35">
        <v>613100</v>
      </c>
      <c r="C75" s="72" t="s">
        <v>17</v>
      </c>
      <c r="D75" s="37">
        <f>D70+D71+D74</f>
        <v>65000</v>
      </c>
      <c r="E75" s="38">
        <f>E70+E71+E74</f>
        <v>65000</v>
      </c>
      <c r="F75" s="37">
        <f>F70+F71+F74</f>
        <v>115000</v>
      </c>
      <c r="G75" s="3"/>
      <c r="H75" s="86">
        <f>H70+H71+H74</f>
        <v>105000</v>
      </c>
      <c r="I75" s="196">
        <f>I70+I71+I74</f>
        <v>97000</v>
      </c>
    </row>
    <row r="76" spans="1:9" s="10" customFormat="1" ht="35.25" customHeight="1">
      <c r="A76" s="50"/>
      <c r="B76" s="51">
        <v>613211</v>
      </c>
      <c r="C76" s="56" t="s">
        <v>110</v>
      </c>
      <c r="D76" s="42">
        <v>23000</v>
      </c>
      <c r="E76" s="42">
        <v>23000</v>
      </c>
      <c r="F76" s="42">
        <f>F77+F78</f>
        <v>180000</v>
      </c>
      <c r="G76" s="1"/>
      <c r="H76" s="121">
        <v>180000</v>
      </c>
      <c r="I76" s="54">
        <f>I77+I78</f>
        <v>180000</v>
      </c>
    </row>
    <row r="77" spans="1:9" s="10" customFormat="1" ht="35.25" customHeight="1">
      <c r="A77" s="50"/>
      <c r="B77" s="51">
        <v>6132111</v>
      </c>
      <c r="C77" s="73" t="s">
        <v>268</v>
      </c>
      <c r="D77" s="42">
        <v>23000</v>
      </c>
      <c r="E77" s="42"/>
      <c r="F77" s="42">
        <v>25000</v>
      </c>
      <c r="G77" s="1"/>
      <c r="H77" s="121">
        <v>25000</v>
      </c>
      <c r="I77" s="54">
        <v>25000</v>
      </c>
    </row>
    <row r="78" spans="1:9" s="10" customFormat="1" ht="37.5">
      <c r="A78" s="50"/>
      <c r="B78" s="51">
        <v>6132112</v>
      </c>
      <c r="C78" s="73" t="s">
        <v>269</v>
      </c>
      <c r="D78" s="42"/>
      <c r="E78" s="42"/>
      <c r="F78" s="42">
        <v>155000</v>
      </c>
      <c r="G78" s="1"/>
      <c r="H78" s="121">
        <v>155000</v>
      </c>
      <c r="I78" s="54">
        <v>155000</v>
      </c>
    </row>
    <row r="79" spans="1:9" s="10" customFormat="1" ht="35.25" customHeight="1">
      <c r="A79" s="50"/>
      <c r="B79" s="51">
        <v>613216</v>
      </c>
      <c r="C79" s="56" t="s">
        <v>80</v>
      </c>
      <c r="D79" s="42">
        <v>12000</v>
      </c>
      <c r="E79" s="42">
        <v>12000</v>
      </c>
      <c r="F79" s="42">
        <v>10000</v>
      </c>
      <c r="G79" s="1"/>
      <c r="H79" s="121">
        <v>10000</v>
      </c>
      <c r="I79" s="54">
        <v>6000</v>
      </c>
    </row>
    <row r="80" spans="1:9" s="10" customFormat="1" ht="36.75" customHeight="1">
      <c r="A80" s="60"/>
      <c r="B80" s="35">
        <v>613200</v>
      </c>
      <c r="C80" s="72" t="s">
        <v>18</v>
      </c>
      <c r="D80" s="37">
        <f>D76+D79</f>
        <v>35000</v>
      </c>
      <c r="E80" s="38">
        <f>SUM(E76:E79)</f>
        <v>35000</v>
      </c>
      <c r="F80" s="37">
        <f>F76+F79</f>
        <v>190000</v>
      </c>
      <c r="G80" s="1"/>
      <c r="H80" s="86">
        <f>H76+H79</f>
        <v>190000</v>
      </c>
      <c r="I80" s="196">
        <f>I76+I79</f>
        <v>186000</v>
      </c>
    </row>
    <row r="81" spans="1:9" s="10" customFormat="1" ht="34.5" customHeight="1">
      <c r="A81" s="50"/>
      <c r="B81" s="51">
        <v>613311</v>
      </c>
      <c r="C81" s="56" t="s">
        <v>81</v>
      </c>
      <c r="D81" s="41">
        <f>D82</f>
        <v>30000</v>
      </c>
      <c r="E81" s="42">
        <v>35000</v>
      </c>
      <c r="F81" s="54">
        <f>F82+F83</f>
        <v>50000</v>
      </c>
      <c r="G81" s="1"/>
      <c r="H81" s="177">
        <v>50000</v>
      </c>
      <c r="I81" s="41">
        <f>I82+I83</f>
        <v>47000</v>
      </c>
    </row>
    <row r="82" spans="1:9" s="10" customFormat="1" ht="37.5">
      <c r="A82" s="50"/>
      <c r="B82" s="51">
        <v>6133111</v>
      </c>
      <c r="C82" s="73" t="s">
        <v>271</v>
      </c>
      <c r="D82" s="41">
        <v>30000</v>
      </c>
      <c r="E82" s="42"/>
      <c r="F82" s="54">
        <v>30000</v>
      </c>
      <c r="G82" s="1"/>
      <c r="H82" s="177">
        <v>30000</v>
      </c>
      <c r="I82" s="41">
        <v>25000</v>
      </c>
    </row>
    <row r="83" spans="1:9" s="10" customFormat="1" ht="56.25">
      <c r="A83" s="50"/>
      <c r="B83" s="51">
        <v>6133112</v>
      </c>
      <c r="C83" s="73" t="s">
        <v>270</v>
      </c>
      <c r="D83" s="41"/>
      <c r="E83" s="42"/>
      <c r="F83" s="54">
        <v>20000</v>
      </c>
      <c r="G83" s="1"/>
      <c r="H83" s="177">
        <v>20000</v>
      </c>
      <c r="I83" s="41">
        <v>22000</v>
      </c>
    </row>
    <row r="84" spans="1:9" s="10" customFormat="1" ht="33" customHeight="1">
      <c r="A84" s="50"/>
      <c r="B84" s="51">
        <v>613312</v>
      </c>
      <c r="C84" s="56" t="s">
        <v>265</v>
      </c>
      <c r="D84" s="41">
        <v>4500</v>
      </c>
      <c r="E84" s="42">
        <v>5000</v>
      </c>
      <c r="F84" s="54">
        <v>20000</v>
      </c>
      <c r="G84" s="1"/>
      <c r="H84" s="177">
        <v>30000</v>
      </c>
      <c r="I84" s="41">
        <v>30000</v>
      </c>
    </row>
    <row r="85" spans="1:9" s="10" customFormat="1" ht="32.25" customHeight="1">
      <c r="A85" s="50"/>
      <c r="B85" s="51">
        <v>613313</v>
      </c>
      <c r="C85" s="56" t="s">
        <v>82</v>
      </c>
      <c r="D85" s="42">
        <v>7500</v>
      </c>
      <c r="E85" s="42">
        <v>7500</v>
      </c>
      <c r="F85" s="74">
        <v>7500</v>
      </c>
      <c r="G85" s="1"/>
      <c r="H85" s="121">
        <v>7500</v>
      </c>
      <c r="I85" s="41">
        <v>7500</v>
      </c>
    </row>
    <row r="86" spans="1:9" s="10" customFormat="1" ht="31.5" customHeight="1">
      <c r="A86" s="50"/>
      <c r="B86" s="51">
        <v>613314</v>
      </c>
      <c r="C86" s="56" t="s">
        <v>83</v>
      </c>
      <c r="D86" s="42">
        <v>20000</v>
      </c>
      <c r="E86" s="42">
        <v>20000</v>
      </c>
      <c r="F86" s="74">
        <v>20000</v>
      </c>
      <c r="G86" s="1"/>
      <c r="H86" s="121">
        <v>20000</v>
      </c>
      <c r="I86" s="41">
        <v>18000</v>
      </c>
    </row>
    <row r="87" spans="1:9" s="10" customFormat="1" ht="30" customHeight="1">
      <c r="A87" s="50"/>
      <c r="B87" s="51">
        <v>613316</v>
      </c>
      <c r="C87" s="56" t="s">
        <v>175</v>
      </c>
      <c r="D87" s="42">
        <v>1000</v>
      </c>
      <c r="E87" s="42">
        <v>1000</v>
      </c>
      <c r="F87" s="74">
        <v>1000</v>
      </c>
      <c r="G87" s="1"/>
      <c r="H87" s="121">
        <v>1000</v>
      </c>
      <c r="I87" s="41">
        <v>1000</v>
      </c>
    </row>
    <row r="88" spans="1:9" s="10" customFormat="1" ht="31.5" customHeight="1">
      <c r="A88" s="50"/>
      <c r="B88" s="51">
        <v>613321</v>
      </c>
      <c r="C88" s="56" t="s">
        <v>84</v>
      </c>
      <c r="D88" s="41">
        <v>8000</v>
      </c>
      <c r="E88" s="42">
        <v>10000</v>
      </c>
      <c r="F88" s="54">
        <v>8000</v>
      </c>
      <c r="G88" s="1"/>
      <c r="H88" s="177">
        <v>8000</v>
      </c>
      <c r="I88" s="41">
        <v>8000</v>
      </c>
    </row>
    <row r="89" spans="1:9" s="10" customFormat="1" ht="28.5" customHeight="1">
      <c r="A89" s="50"/>
      <c r="B89" s="51">
        <v>613323</v>
      </c>
      <c r="C89" s="56" t="s">
        <v>85</v>
      </c>
      <c r="D89" s="42">
        <v>3000</v>
      </c>
      <c r="E89" s="42">
        <v>3000</v>
      </c>
      <c r="F89" s="74">
        <v>3000</v>
      </c>
      <c r="G89" s="1"/>
      <c r="H89" s="121">
        <v>3000</v>
      </c>
      <c r="I89" s="41">
        <v>3000</v>
      </c>
    </row>
    <row r="90" spans="1:9" s="10" customFormat="1" ht="35.25" customHeight="1">
      <c r="A90" s="60"/>
      <c r="B90" s="35">
        <v>613300</v>
      </c>
      <c r="C90" s="36" t="s">
        <v>19</v>
      </c>
      <c r="D90" s="38">
        <f>D81+D84+D85+D86+D87+D88+D89</f>
        <v>74000</v>
      </c>
      <c r="E90" s="38">
        <f>E81+E84+E85+E86+E87+E88+E89</f>
        <v>81500</v>
      </c>
      <c r="F90" s="38">
        <f>F81+F84+F85+F86+F87+F88+F89</f>
        <v>109500</v>
      </c>
      <c r="G90" s="1"/>
      <c r="H90" s="86">
        <f>H81+H84+H85+H86+H87+H88+H89</f>
        <v>119500</v>
      </c>
      <c r="I90" s="196">
        <f>I81+I84+I85+I86+I87+I88+I89</f>
        <v>114500</v>
      </c>
    </row>
    <row r="91" spans="1:9" s="10" customFormat="1" ht="29.25" customHeight="1">
      <c r="A91" s="50"/>
      <c r="B91" s="51">
        <v>613412</v>
      </c>
      <c r="C91" s="56" t="s">
        <v>383</v>
      </c>
      <c r="D91" s="42">
        <v>5000</v>
      </c>
      <c r="E91" s="42">
        <v>5000</v>
      </c>
      <c r="F91" s="42">
        <v>5000</v>
      </c>
      <c r="G91" s="1"/>
      <c r="H91" s="121">
        <v>5000</v>
      </c>
      <c r="I91" s="41">
        <v>1000</v>
      </c>
    </row>
    <row r="92" spans="1:9" s="10" customFormat="1" ht="33" customHeight="1">
      <c r="A92" s="50"/>
      <c r="B92" s="51">
        <v>613416</v>
      </c>
      <c r="C92" s="56" t="s">
        <v>88</v>
      </c>
      <c r="D92" s="42">
        <v>10000</v>
      </c>
      <c r="E92" s="42">
        <v>10000</v>
      </c>
      <c r="F92" s="42">
        <v>10000</v>
      </c>
      <c r="G92" s="1"/>
      <c r="H92" s="121">
        <v>10000</v>
      </c>
      <c r="I92" s="41">
        <v>5000</v>
      </c>
    </row>
    <row r="93" spans="1:9" s="10" customFormat="1" ht="24" customHeight="1">
      <c r="A93" s="50"/>
      <c r="B93" s="51">
        <v>613417</v>
      </c>
      <c r="C93" s="56" t="s">
        <v>89</v>
      </c>
      <c r="D93" s="42">
        <v>35000</v>
      </c>
      <c r="E93" s="42">
        <v>35000</v>
      </c>
      <c r="F93" s="42">
        <v>35000</v>
      </c>
      <c r="G93" s="1"/>
      <c r="H93" s="121">
        <v>35000</v>
      </c>
      <c r="I93" s="41">
        <v>35000</v>
      </c>
    </row>
    <row r="94" spans="1:9" s="10" customFormat="1" ht="29.25" customHeight="1">
      <c r="A94" s="50"/>
      <c r="B94" s="51">
        <v>613418</v>
      </c>
      <c r="C94" s="56" t="s">
        <v>90</v>
      </c>
      <c r="D94" s="42">
        <v>5000</v>
      </c>
      <c r="E94" s="42">
        <v>4000</v>
      </c>
      <c r="F94" s="42">
        <v>5000</v>
      </c>
      <c r="G94" s="1"/>
      <c r="H94" s="121">
        <v>5000</v>
      </c>
      <c r="I94" s="41">
        <v>5000</v>
      </c>
    </row>
    <row r="95" spans="1:9" s="10" customFormat="1" ht="27.75" customHeight="1">
      <c r="A95" s="50"/>
      <c r="B95" s="51">
        <v>613423</v>
      </c>
      <c r="C95" s="56" t="s">
        <v>91</v>
      </c>
      <c r="D95" s="42">
        <v>160000</v>
      </c>
      <c r="E95" s="42">
        <v>180000</v>
      </c>
      <c r="F95" s="42">
        <v>200000</v>
      </c>
      <c r="G95" s="1"/>
      <c r="H95" s="121">
        <v>160000</v>
      </c>
      <c r="I95" s="41">
        <v>165000</v>
      </c>
    </row>
    <row r="96" spans="1:9" s="10" customFormat="1" ht="30.75" customHeight="1">
      <c r="A96" s="50"/>
      <c r="B96" s="51">
        <v>613431</v>
      </c>
      <c r="C96" s="56" t="s">
        <v>176</v>
      </c>
      <c r="D96" s="41">
        <v>5000</v>
      </c>
      <c r="E96" s="42">
        <v>6000</v>
      </c>
      <c r="F96" s="41">
        <v>5000</v>
      </c>
      <c r="G96" s="1"/>
      <c r="H96" s="177">
        <v>5000</v>
      </c>
      <c r="I96" s="41">
        <v>5000</v>
      </c>
    </row>
    <row r="97" spans="1:9" s="10" customFormat="1" ht="24.75" customHeight="1">
      <c r="A97" s="50"/>
      <c r="B97" s="51">
        <v>613484</v>
      </c>
      <c r="C97" s="56" t="s">
        <v>92</v>
      </c>
      <c r="D97" s="41">
        <v>10000</v>
      </c>
      <c r="E97" s="42">
        <v>10000</v>
      </c>
      <c r="F97" s="41">
        <v>10000</v>
      </c>
      <c r="G97" s="1"/>
      <c r="H97" s="177">
        <v>13000</v>
      </c>
      <c r="I97" s="41">
        <v>13000</v>
      </c>
    </row>
    <row r="98" spans="1:9" s="10" customFormat="1" ht="35.25" customHeight="1">
      <c r="A98" s="60"/>
      <c r="B98" s="35">
        <v>613400</v>
      </c>
      <c r="C98" s="36" t="s">
        <v>86</v>
      </c>
      <c r="D98" s="37">
        <f>D91+D92+D93+D94+D95+D96+D97</f>
        <v>230000</v>
      </c>
      <c r="E98" s="38">
        <f>E91+E92+E93+E94+E95+E96+E97</f>
        <v>250000</v>
      </c>
      <c r="F98" s="37">
        <f>F91+F92+F93+F94+F95+F96+F97</f>
        <v>270000</v>
      </c>
      <c r="G98" s="1"/>
      <c r="H98" s="86">
        <f>H91+H92+H93+H94+H95+H96+H97</f>
        <v>233000</v>
      </c>
      <c r="I98" s="196">
        <f>I91+I92+I93+I94+I95+I96+I97</f>
        <v>229000</v>
      </c>
    </row>
    <row r="99" spans="1:9" s="10" customFormat="1" ht="31.5" customHeight="1">
      <c r="A99" s="50"/>
      <c r="B99" s="51">
        <v>613512</v>
      </c>
      <c r="C99" s="56" t="s">
        <v>93</v>
      </c>
      <c r="D99" s="41">
        <v>30000</v>
      </c>
      <c r="E99" s="42">
        <v>40000</v>
      </c>
      <c r="F99" s="41">
        <v>35000</v>
      </c>
      <c r="G99" s="1"/>
      <c r="H99" s="177">
        <v>35000</v>
      </c>
      <c r="I99" s="41">
        <v>30000</v>
      </c>
    </row>
    <row r="100" spans="1:9" s="10" customFormat="1" ht="31.5" customHeight="1">
      <c r="A100" s="50"/>
      <c r="B100" s="51">
        <v>613523</v>
      </c>
      <c r="C100" s="56" t="s">
        <v>94</v>
      </c>
      <c r="D100" s="42">
        <v>7500</v>
      </c>
      <c r="E100" s="42">
        <v>7500</v>
      </c>
      <c r="F100" s="42">
        <v>7500</v>
      </c>
      <c r="G100" s="1"/>
      <c r="H100" s="121">
        <v>7500</v>
      </c>
      <c r="I100" s="41">
        <v>7500</v>
      </c>
    </row>
    <row r="101" spans="1:9" s="10" customFormat="1" ht="34.5" customHeight="1">
      <c r="A101" s="60"/>
      <c r="B101" s="35">
        <v>613500</v>
      </c>
      <c r="C101" s="36" t="s">
        <v>20</v>
      </c>
      <c r="D101" s="37">
        <f>D99+D100</f>
        <v>37500</v>
      </c>
      <c r="E101" s="38">
        <f>SUM(E99:E100)</f>
        <v>47500</v>
      </c>
      <c r="F101" s="37">
        <f>F99+F100</f>
        <v>42500</v>
      </c>
      <c r="G101" s="1"/>
      <c r="H101" s="86">
        <f>H99+H100</f>
        <v>42500</v>
      </c>
      <c r="I101" s="196">
        <f>I99+I100</f>
        <v>37500</v>
      </c>
    </row>
    <row r="102" spans="1:9" s="10" customFormat="1" ht="29.25" customHeight="1">
      <c r="A102" s="50"/>
      <c r="B102" s="51">
        <v>613611</v>
      </c>
      <c r="C102" s="50" t="s">
        <v>95</v>
      </c>
      <c r="D102" s="42">
        <v>365000</v>
      </c>
      <c r="E102" s="42">
        <v>365000</v>
      </c>
      <c r="F102" s="42">
        <v>365000</v>
      </c>
      <c r="G102" s="1"/>
      <c r="H102" s="121">
        <v>400000</v>
      </c>
      <c r="I102" s="41">
        <v>400000</v>
      </c>
    </row>
    <row r="103" spans="1:9" s="10" customFormat="1" ht="39" customHeight="1">
      <c r="A103" s="60"/>
      <c r="B103" s="35">
        <v>613600</v>
      </c>
      <c r="C103" s="24" t="s">
        <v>21</v>
      </c>
      <c r="D103" s="37">
        <f>SUM(D102)</f>
        <v>365000</v>
      </c>
      <c r="E103" s="38">
        <f>SUM(E102)</f>
        <v>365000</v>
      </c>
      <c r="F103" s="37">
        <f>SUM(F102)</f>
        <v>365000</v>
      </c>
      <c r="G103" s="1"/>
      <c r="H103" s="86">
        <f>H102</f>
        <v>400000</v>
      </c>
      <c r="I103" s="196">
        <f>I102</f>
        <v>400000</v>
      </c>
    </row>
    <row r="104" spans="1:9" s="10" customFormat="1" ht="30" customHeight="1">
      <c r="A104" s="50"/>
      <c r="B104" s="51">
        <v>613722</v>
      </c>
      <c r="C104" s="50" t="s">
        <v>96</v>
      </c>
      <c r="D104" s="41">
        <v>30000</v>
      </c>
      <c r="E104" s="42">
        <v>45000</v>
      </c>
      <c r="F104" s="41">
        <v>30000</v>
      </c>
      <c r="G104" s="1"/>
      <c r="H104" s="177">
        <v>30000</v>
      </c>
      <c r="I104" s="41">
        <v>35000</v>
      </c>
    </row>
    <row r="105" spans="1:9" s="10" customFormat="1" ht="33" customHeight="1">
      <c r="A105" s="50"/>
      <c r="B105" s="51">
        <v>613723</v>
      </c>
      <c r="C105" s="50" t="s">
        <v>97</v>
      </c>
      <c r="D105" s="41">
        <v>25000</v>
      </c>
      <c r="E105" s="42">
        <v>25000</v>
      </c>
      <c r="F105" s="41">
        <v>20000</v>
      </c>
      <c r="G105" s="1"/>
      <c r="H105" s="177">
        <v>20000</v>
      </c>
      <c r="I105" s="41">
        <v>20000</v>
      </c>
    </row>
    <row r="106" spans="1:9" s="10" customFormat="1" ht="33.75" customHeight="1">
      <c r="A106" s="50"/>
      <c r="B106" s="51">
        <v>613727</v>
      </c>
      <c r="C106" s="50" t="s">
        <v>108</v>
      </c>
      <c r="D106" s="42">
        <v>5000</v>
      </c>
      <c r="E106" s="42">
        <v>5000</v>
      </c>
      <c r="F106" s="42">
        <v>40000</v>
      </c>
      <c r="G106" s="1"/>
      <c r="H106" s="121">
        <v>30000</v>
      </c>
      <c r="I106" s="41">
        <v>35000</v>
      </c>
    </row>
    <row r="107" spans="1:9" s="10" customFormat="1" ht="35.25" customHeight="1">
      <c r="A107" s="60"/>
      <c r="B107" s="35">
        <v>613700</v>
      </c>
      <c r="C107" s="36" t="s">
        <v>22</v>
      </c>
      <c r="D107" s="37">
        <f>SUM(D104:D106)</f>
        <v>60000</v>
      </c>
      <c r="E107" s="38">
        <f>SUM(E104:E106)</f>
        <v>75000</v>
      </c>
      <c r="F107" s="37">
        <f>SUM(F104:F106)</f>
        <v>90000</v>
      </c>
      <c r="G107" s="1"/>
      <c r="H107" s="86">
        <f>H104+H105+H106</f>
        <v>80000</v>
      </c>
      <c r="I107" s="196">
        <f>I104+I105+I106</f>
        <v>90000</v>
      </c>
    </row>
    <row r="108" spans="1:9" s="10" customFormat="1" ht="35.25" customHeight="1">
      <c r="A108" s="50"/>
      <c r="B108" s="51">
        <v>613813</v>
      </c>
      <c r="C108" s="50" t="s">
        <v>182</v>
      </c>
      <c r="D108" s="42">
        <v>10000</v>
      </c>
      <c r="E108" s="42">
        <v>10000</v>
      </c>
      <c r="F108" s="42">
        <v>15000</v>
      </c>
      <c r="G108" s="1"/>
      <c r="H108" s="121">
        <v>15000</v>
      </c>
      <c r="I108" s="41">
        <v>15000</v>
      </c>
    </row>
    <row r="109" spans="1:9" s="10" customFormat="1" ht="36" customHeight="1">
      <c r="A109" s="50"/>
      <c r="B109" s="70">
        <v>613814</v>
      </c>
      <c r="C109" s="23" t="s">
        <v>98</v>
      </c>
      <c r="D109" s="42">
        <v>5000</v>
      </c>
      <c r="E109" s="42">
        <v>5000</v>
      </c>
      <c r="F109" s="42">
        <v>5000</v>
      </c>
      <c r="G109" s="1"/>
      <c r="H109" s="121">
        <v>5000</v>
      </c>
      <c r="I109" s="41">
        <v>5000</v>
      </c>
    </row>
    <row r="110" spans="1:9" s="10" customFormat="1" ht="33" customHeight="1">
      <c r="A110" s="50"/>
      <c r="B110" s="51">
        <v>613822</v>
      </c>
      <c r="C110" s="56" t="s">
        <v>99</v>
      </c>
      <c r="D110" s="42">
        <v>6000</v>
      </c>
      <c r="E110" s="42">
        <v>6000</v>
      </c>
      <c r="F110" s="42">
        <v>6000</v>
      </c>
      <c r="G110" s="1"/>
      <c r="H110" s="121">
        <v>6000</v>
      </c>
      <c r="I110" s="41">
        <v>6000</v>
      </c>
    </row>
    <row r="111" spans="1:9" s="10" customFormat="1" ht="37.5" customHeight="1">
      <c r="A111" s="60"/>
      <c r="B111" s="35">
        <v>613800</v>
      </c>
      <c r="C111" s="24" t="s">
        <v>23</v>
      </c>
      <c r="D111" s="37">
        <f>SUM(D108:D110)</f>
        <v>21000</v>
      </c>
      <c r="E111" s="38">
        <f>SUM(E108:E110)</f>
        <v>21000</v>
      </c>
      <c r="F111" s="37">
        <f>SUM(F108:F110)</f>
        <v>26000</v>
      </c>
      <c r="G111" s="1"/>
      <c r="H111" s="86">
        <f>H108+H109+H110</f>
        <v>26000</v>
      </c>
      <c r="I111" s="196">
        <f>I108+I109+I110</f>
        <v>26000</v>
      </c>
    </row>
    <row r="112" spans="1:9" s="10" customFormat="1" ht="30.75" customHeight="1">
      <c r="A112" s="75"/>
      <c r="B112" s="76">
        <v>613911</v>
      </c>
      <c r="C112" s="73" t="s">
        <v>255</v>
      </c>
      <c r="D112" s="77"/>
      <c r="E112" s="78"/>
      <c r="F112" s="54">
        <v>70000</v>
      </c>
      <c r="G112" s="1"/>
      <c r="H112" s="179">
        <v>60000</v>
      </c>
      <c r="I112" s="41">
        <v>51000</v>
      </c>
    </row>
    <row r="113" spans="1:9" s="10" customFormat="1" ht="32.25" customHeight="1">
      <c r="A113" s="75"/>
      <c r="B113" s="76">
        <v>613912</v>
      </c>
      <c r="C113" s="73" t="s">
        <v>256</v>
      </c>
      <c r="D113" s="77"/>
      <c r="E113" s="78"/>
      <c r="F113" s="54">
        <v>30000</v>
      </c>
      <c r="G113" s="1"/>
      <c r="H113" s="179">
        <v>25000</v>
      </c>
      <c r="I113" s="41">
        <v>20000</v>
      </c>
    </row>
    <row r="114" spans="1:9" s="10" customFormat="1" ht="29.25" customHeight="1">
      <c r="A114" s="75"/>
      <c r="B114" s="76">
        <v>613913</v>
      </c>
      <c r="C114" s="73" t="s">
        <v>257</v>
      </c>
      <c r="D114" s="77"/>
      <c r="E114" s="78"/>
      <c r="F114" s="54">
        <v>25000</v>
      </c>
      <c r="G114" s="1"/>
      <c r="H114" s="179">
        <v>20000</v>
      </c>
      <c r="I114" s="41">
        <v>10000</v>
      </c>
    </row>
    <row r="115" spans="1:9" s="10" customFormat="1" ht="27.75" customHeight="1">
      <c r="A115" s="50"/>
      <c r="B115" s="51">
        <v>613914</v>
      </c>
      <c r="C115" s="50" t="s">
        <v>100</v>
      </c>
      <c r="D115" s="42">
        <f>D116</f>
        <v>30000</v>
      </c>
      <c r="E115" s="42">
        <v>30000</v>
      </c>
      <c r="F115" s="42">
        <f>F116+F117</f>
        <v>40000</v>
      </c>
      <c r="G115" s="1"/>
      <c r="H115" s="121">
        <v>40000</v>
      </c>
      <c r="I115" s="41">
        <f>I116+I117</f>
        <v>40000</v>
      </c>
    </row>
    <row r="116" spans="1:9" s="10" customFormat="1" ht="37.5">
      <c r="A116" s="50"/>
      <c r="B116" s="76">
        <v>6139141</v>
      </c>
      <c r="C116" s="75" t="s">
        <v>272</v>
      </c>
      <c r="D116" s="74">
        <v>30000</v>
      </c>
      <c r="E116" s="74"/>
      <c r="F116" s="74">
        <v>30000</v>
      </c>
      <c r="G116" s="1"/>
      <c r="H116" s="121">
        <v>30000</v>
      </c>
      <c r="I116" s="41">
        <v>30000</v>
      </c>
    </row>
    <row r="117" spans="1:9" s="10" customFormat="1" ht="37.5">
      <c r="A117" s="50"/>
      <c r="B117" s="76">
        <v>6139142</v>
      </c>
      <c r="C117" s="75" t="s">
        <v>273</v>
      </c>
      <c r="D117" s="74"/>
      <c r="E117" s="74"/>
      <c r="F117" s="74">
        <v>10000</v>
      </c>
      <c r="G117" s="1"/>
      <c r="H117" s="121">
        <v>10000</v>
      </c>
      <c r="I117" s="41">
        <v>10000</v>
      </c>
    </row>
    <row r="118" spans="1:9" s="10" customFormat="1" ht="33" customHeight="1">
      <c r="A118" s="50"/>
      <c r="B118" s="51">
        <v>613915</v>
      </c>
      <c r="C118" s="50" t="s">
        <v>177</v>
      </c>
      <c r="D118" s="42">
        <v>5000</v>
      </c>
      <c r="E118" s="42">
        <v>5000</v>
      </c>
      <c r="F118" s="42">
        <v>5000</v>
      </c>
      <c r="G118" s="1"/>
      <c r="H118" s="121">
        <v>5000</v>
      </c>
      <c r="I118" s="41">
        <v>5000</v>
      </c>
    </row>
    <row r="119" spans="1:9" s="10" customFormat="1" ht="33" customHeight="1">
      <c r="A119" s="50"/>
      <c r="B119" s="51">
        <v>613916</v>
      </c>
      <c r="C119" s="50" t="s">
        <v>111</v>
      </c>
      <c r="D119" s="41">
        <v>20000</v>
      </c>
      <c r="E119" s="42">
        <v>10000</v>
      </c>
      <c r="F119" s="41">
        <v>20000</v>
      </c>
      <c r="G119" s="1"/>
      <c r="H119" s="177">
        <v>20000</v>
      </c>
      <c r="I119" s="41">
        <v>20000</v>
      </c>
    </row>
    <row r="120" spans="1:9" s="10" customFormat="1" ht="32.25" customHeight="1">
      <c r="A120" s="50"/>
      <c r="B120" s="51">
        <v>613920</v>
      </c>
      <c r="C120" s="50" t="s">
        <v>206</v>
      </c>
      <c r="D120" s="41">
        <v>20000</v>
      </c>
      <c r="E120" s="42">
        <v>20000</v>
      </c>
      <c r="F120" s="41">
        <v>20000</v>
      </c>
      <c r="G120" s="1"/>
      <c r="H120" s="177">
        <v>10000</v>
      </c>
      <c r="I120" s="41">
        <v>7000</v>
      </c>
    </row>
    <row r="121" spans="1:9" s="10" customFormat="1" ht="33" customHeight="1">
      <c r="A121" s="50"/>
      <c r="B121" s="51">
        <v>613930</v>
      </c>
      <c r="C121" s="50" t="s">
        <v>101</v>
      </c>
      <c r="D121" s="41">
        <v>60000</v>
      </c>
      <c r="E121" s="42">
        <v>40000</v>
      </c>
      <c r="F121" s="41">
        <v>60000</v>
      </c>
      <c r="G121" s="1"/>
      <c r="H121" s="177">
        <v>60000</v>
      </c>
      <c r="I121" s="41">
        <v>55000</v>
      </c>
    </row>
    <row r="122" spans="1:9" s="10" customFormat="1" ht="32.25" customHeight="1">
      <c r="A122" s="50"/>
      <c r="B122" s="51">
        <v>613940</v>
      </c>
      <c r="C122" s="50" t="s">
        <v>102</v>
      </c>
      <c r="D122" s="42">
        <v>30000</v>
      </c>
      <c r="E122" s="42">
        <v>30000</v>
      </c>
      <c r="F122" s="42">
        <v>30000</v>
      </c>
      <c r="G122" s="1"/>
      <c r="H122" s="121">
        <v>30000</v>
      </c>
      <c r="I122" s="41">
        <v>30000</v>
      </c>
    </row>
    <row r="123" spans="1:9" s="10" customFormat="1" ht="40.5" customHeight="1">
      <c r="A123" s="50"/>
      <c r="B123" s="51">
        <v>613970</v>
      </c>
      <c r="C123" s="23" t="s">
        <v>103</v>
      </c>
      <c r="D123" s="54">
        <v>80000</v>
      </c>
      <c r="E123" s="42">
        <v>120000</v>
      </c>
      <c r="F123" s="54">
        <f>F124+F125+F126+F127</f>
        <v>120000</v>
      </c>
      <c r="G123" s="1"/>
      <c r="H123" s="177">
        <f>H124+H125+H126+H127</f>
        <v>120000</v>
      </c>
      <c r="I123" s="41">
        <f>I124+I125+I126+I127</f>
        <v>127400</v>
      </c>
    </row>
    <row r="124" spans="1:9" s="10" customFormat="1" ht="31.5" customHeight="1">
      <c r="A124" s="50"/>
      <c r="B124" s="51">
        <v>6139701</v>
      </c>
      <c r="C124" s="56" t="s">
        <v>252</v>
      </c>
      <c r="D124" s="54"/>
      <c r="E124" s="42"/>
      <c r="F124" s="54">
        <v>43200</v>
      </c>
      <c r="G124" s="1"/>
      <c r="H124" s="177">
        <v>43200</v>
      </c>
      <c r="I124" s="41">
        <v>43200</v>
      </c>
    </row>
    <row r="125" spans="1:9" s="10" customFormat="1" ht="30.75" customHeight="1">
      <c r="A125" s="50"/>
      <c r="B125" s="51">
        <v>6139702</v>
      </c>
      <c r="C125" s="56" t="s">
        <v>253</v>
      </c>
      <c r="D125" s="54"/>
      <c r="E125" s="42"/>
      <c r="F125" s="54">
        <v>19200</v>
      </c>
      <c r="G125" s="1"/>
      <c r="H125" s="177">
        <v>19200</v>
      </c>
      <c r="I125" s="41">
        <v>19200</v>
      </c>
    </row>
    <row r="126" spans="1:9" s="10" customFormat="1" ht="27.75" customHeight="1">
      <c r="A126" s="50"/>
      <c r="B126" s="51">
        <v>6139703</v>
      </c>
      <c r="C126" s="56" t="s">
        <v>258</v>
      </c>
      <c r="D126" s="54"/>
      <c r="E126" s="42"/>
      <c r="F126" s="54">
        <v>6000</v>
      </c>
      <c r="G126" s="1"/>
      <c r="H126" s="177">
        <v>6000</v>
      </c>
      <c r="I126" s="41">
        <v>5000</v>
      </c>
    </row>
    <row r="127" spans="1:9" s="10" customFormat="1" ht="27.75" customHeight="1">
      <c r="A127" s="50"/>
      <c r="B127" s="51">
        <v>6139704</v>
      </c>
      <c r="C127" s="56" t="s">
        <v>254</v>
      </c>
      <c r="D127" s="54"/>
      <c r="E127" s="42"/>
      <c r="F127" s="54">
        <v>51600</v>
      </c>
      <c r="G127" s="1"/>
      <c r="H127" s="177">
        <v>51600</v>
      </c>
      <c r="I127" s="41">
        <v>60000</v>
      </c>
    </row>
    <row r="128" spans="1:9" s="10" customFormat="1" ht="53.25" customHeight="1">
      <c r="A128" s="50"/>
      <c r="B128" s="51">
        <v>613980</v>
      </c>
      <c r="C128" s="23" t="s">
        <v>134</v>
      </c>
      <c r="D128" s="41">
        <v>20000</v>
      </c>
      <c r="E128" s="42">
        <v>30000</v>
      </c>
      <c r="F128" s="41">
        <v>25000</v>
      </c>
      <c r="G128" s="1"/>
      <c r="H128" s="177">
        <v>25000</v>
      </c>
      <c r="I128" s="41">
        <v>27000</v>
      </c>
    </row>
    <row r="129" spans="1:9" s="10" customFormat="1" ht="30" customHeight="1">
      <c r="A129" s="50"/>
      <c r="B129" s="51">
        <v>613990</v>
      </c>
      <c r="C129" s="56" t="s">
        <v>135</v>
      </c>
      <c r="D129" s="42">
        <v>30000</v>
      </c>
      <c r="E129" s="42">
        <v>40000</v>
      </c>
      <c r="F129" s="42">
        <v>30000</v>
      </c>
      <c r="G129" s="1"/>
      <c r="H129" s="121">
        <v>20000</v>
      </c>
      <c r="I129" s="41">
        <v>20000</v>
      </c>
    </row>
    <row r="130" spans="1:9" s="10" customFormat="1" ht="30" customHeight="1">
      <c r="A130" s="60"/>
      <c r="B130" s="35">
        <v>613900</v>
      </c>
      <c r="C130" s="36" t="s">
        <v>24</v>
      </c>
      <c r="D130" s="38">
        <f>D115+D118+D119+D120+D121+D122+D123+D128+D129</f>
        <v>295000</v>
      </c>
      <c r="E130" s="38">
        <f>E115+E118+E119+E120+E121+E122+E123+E128+E129</f>
        <v>325000</v>
      </c>
      <c r="F130" s="38">
        <f>F112+F113+F114+F115+F118+F119+F120+F121+F122+F123+F128+F129</f>
        <v>475000</v>
      </c>
      <c r="G130" s="1"/>
      <c r="H130" s="86">
        <f>H112+H113+H114+H115+H118+H119+H120+H121+H122+H123+H128+H129</f>
        <v>435000</v>
      </c>
      <c r="I130" s="196">
        <f>I112+I113+I114+I115+I118+I119+I120+I121+I122+I123+I128+I129</f>
        <v>412400</v>
      </c>
    </row>
    <row r="131" spans="1:9" s="10" customFormat="1" ht="30" customHeight="1">
      <c r="A131" s="50"/>
      <c r="B131" s="53">
        <v>614234</v>
      </c>
      <c r="C131" s="50" t="s">
        <v>26</v>
      </c>
      <c r="D131" s="41">
        <v>4000</v>
      </c>
      <c r="E131" s="42">
        <v>15000</v>
      </c>
      <c r="F131" s="41">
        <v>3000</v>
      </c>
      <c r="G131" s="1"/>
      <c r="H131" s="177">
        <v>3000</v>
      </c>
      <c r="I131" s="41">
        <v>3000</v>
      </c>
    </row>
    <row r="132" spans="1:9" s="10" customFormat="1" ht="34.5" customHeight="1">
      <c r="A132" s="191"/>
      <c r="B132" s="192">
        <v>614819</v>
      </c>
      <c r="C132" s="193" t="s">
        <v>138</v>
      </c>
      <c r="D132" s="194">
        <v>9720180.36</v>
      </c>
      <c r="E132" s="172" t="e">
        <f>E138</f>
        <v>#REF!</v>
      </c>
      <c r="F132" s="194">
        <f>F138</f>
        <v>10606738.49</v>
      </c>
      <c r="G132" s="1"/>
      <c r="H132" s="195">
        <f>H138</f>
        <v>11238971.89</v>
      </c>
      <c r="I132" s="199">
        <f>I138</f>
        <v>11383486.49</v>
      </c>
    </row>
    <row r="133" spans="1:9" s="10" customFormat="1" ht="34.5" customHeight="1">
      <c r="A133" s="60"/>
      <c r="B133" s="35">
        <v>614000</v>
      </c>
      <c r="C133" s="36" t="s">
        <v>25</v>
      </c>
      <c r="D133" s="37">
        <f>D131+D132</f>
        <v>9724180.36</v>
      </c>
      <c r="E133" s="37"/>
      <c r="F133" s="37">
        <f>F131+F132</f>
        <v>10609738.49</v>
      </c>
      <c r="G133" s="186"/>
      <c r="H133" s="37">
        <f>H131+H132</f>
        <v>11241971.89</v>
      </c>
      <c r="I133" s="196">
        <f>I131+I132</f>
        <v>11386486.49</v>
      </c>
    </row>
    <row r="134" spans="1:9" s="10" customFormat="1" ht="34.5" customHeight="1">
      <c r="A134" s="62"/>
      <c r="B134" s="161"/>
      <c r="C134" s="64"/>
      <c r="D134" s="65"/>
      <c r="E134" s="65"/>
      <c r="F134" s="65"/>
      <c r="G134" s="160"/>
      <c r="H134" s="65"/>
      <c r="I134" s="208"/>
    </row>
    <row r="135" spans="1:9" s="10" customFormat="1" ht="34.5" customHeight="1">
      <c r="A135" s="62"/>
      <c r="B135" s="161"/>
      <c r="C135" s="64"/>
      <c r="D135" s="65"/>
      <c r="E135" s="65"/>
      <c r="F135" s="65"/>
      <c r="G135" s="160"/>
      <c r="H135" s="65"/>
      <c r="I135" s="209"/>
    </row>
    <row r="136" spans="1:9" s="10" customFormat="1" ht="32.25" customHeight="1">
      <c r="A136" s="228" t="s">
        <v>139</v>
      </c>
      <c r="B136" s="229"/>
      <c r="C136" s="229"/>
      <c r="D136" s="229"/>
      <c r="E136" s="229"/>
      <c r="F136" s="187"/>
      <c r="G136" s="188"/>
      <c r="H136" s="189"/>
      <c r="I136" s="189"/>
    </row>
    <row r="137" spans="1:9" s="10" customFormat="1" ht="51" customHeight="1">
      <c r="A137" s="162" t="s">
        <v>28</v>
      </c>
      <c r="B137" s="163" t="s">
        <v>105</v>
      </c>
      <c r="C137" s="162" t="s">
        <v>107</v>
      </c>
      <c r="D137" s="164" t="s">
        <v>184</v>
      </c>
      <c r="E137" s="165" t="s">
        <v>184</v>
      </c>
      <c r="F137" s="164" t="s">
        <v>214</v>
      </c>
      <c r="G137" s="1"/>
      <c r="H137" s="165" t="s">
        <v>299</v>
      </c>
      <c r="I137" s="34" t="s">
        <v>399</v>
      </c>
    </row>
    <row r="138" spans="1:9" s="10" customFormat="1" ht="33.75" customHeight="1">
      <c r="A138" s="57"/>
      <c r="B138" s="58">
        <v>614819</v>
      </c>
      <c r="C138" s="79" t="s">
        <v>140</v>
      </c>
      <c r="D138" s="80">
        <v>9720180.36</v>
      </c>
      <c r="E138" s="81" t="e">
        <f>E139+E140+#REF!</f>
        <v>#REF!</v>
      </c>
      <c r="F138" s="59">
        <f>F139+F140+F141</f>
        <v>10606738.49</v>
      </c>
      <c r="G138" s="1"/>
      <c r="H138" s="81">
        <f>H139+H140+H141</f>
        <v>11238971.89</v>
      </c>
      <c r="I138" s="198">
        <f>I139+I140+I141</f>
        <v>11383486.49</v>
      </c>
    </row>
    <row r="139" spans="1:9" s="10" customFormat="1" ht="36" customHeight="1">
      <c r="A139" s="82" t="s">
        <v>29</v>
      </c>
      <c r="B139" s="83">
        <v>6148191</v>
      </c>
      <c r="C139" s="23" t="s">
        <v>34</v>
      </c>
      <c r="D139" s="41">
        <v>832458.62</v>
      </c>
      <c r="E139" s="84" t="e">
        <f>E143</f>
        <v>#REF!</v>
      </c>
      <c r="F139" s="41">
        <f>F143</f>
        <v>900000</v>
      </c>
      <c r="G139" s="1"/>
      <c r="H139" s="177">
        <f>H143</f>
        <v>1067525.04</v>
      </c>
      <c r="I139" s="41">
        <f>I143</f>
        <v>980729.53</v>
      </c>
    </row>
    <row r="140" spans="1:9" s="10" customFormat="1" ht="36" customHeight="1">
      <c r="A140" s="39" t="s">
        <v>30</v>
      </c>
      <c r="B140" s="85">
        <v>6148192</v>
      </c>
      <c r="C140" s="23" t="s">
        <v>35</v>
      </c>
      <c r="D140" s="41">
        <v>6652503.34</v>
      </c>
      <c r="E140" s="84" t="e">
        <f>E163</f>
        <v>#REF!</v>
      </c>
      <c r="F140" s="41">
        <f>F163</f>
        <v>6541318.88</v>
      </c>
      <c r="G140" s="1"/>
      <c r="H140" s="177">
        <f>H163</f>
        <v>7155937.24</v>
      </c>
      <c r="I140" s="41">
        <f>I163</f>
        <v>7835290.08</v>
      </c>
    </row>
    <row r="141" spans="1:9" s="10" customFormat="1" ht="36" customHeight="1">
      <c r="A141" s="39" t="s">
        <v>293</v>
      </c>
      <c r="B141" s="85">
        <v>6148193</v>
      </c>
      <c r="C141" s="23" t="s">
        <v>294</v>
      </c>
      <c r="D141" s="41">
        <v>2235218.4</v>
      </c>
      <c r="E141" s="84"/>
      <c r="F141" s="167">
        <v>3165419.61</v>
      </c>
      <c r="G141" s="168"/>
      <c r="H141" s="180">
        <f>H223</f>
        <v>3015509.61</v>
      </c>
      <c r="I141" s="41">
        <f>I223</f>
        <v>2567466.8800000004</v>
      </c>
    </row>
    <row r="142" spans="1:9" s="10" customFormat="1" ht="29.25" customHeight="1">
      <c r="A142" s="60"/>
      <c r="B142" s="61"/>
      <c r="C142" s="36" t="s">
        <v>380</v>
      </c>
      <c r="D142" s="37">
        <v>9720180.36</v>
      </c>
      <c r="E142" s="86" t="e">
        <f>E143+E163+#REF!</f>
        <v>#REF!</v>
      </c>
      <c r="F142" s="37">
        <f>F139+F140+F141</f>
        <v>10606738.49</v>
      </c>
      <c r="G142" s="1"/>
      <c r="H142" s="86">
        <f>H139+H140+H141</f>
        <v>11238971.89</v>
      </c>
      <c r="I142" s="196">
        <f>I139+I140+I141</f>
        <v>11383486.49</v>
      </c>
    </row>
    <row r="143" spans="1:9" s="10" customFormat="1" ht="27.75" customHeight="1">
      <c r="A143" s="36" t="s">
        <v>29</v>
      </c>
      <c r="B143" s="35">
        <v>6148191</v>
      </c>
      <c r="C143" s="231" t="s">
        <v>34</v>
      </c>
      <c r="D143" s="232"/>
      <c r="E143" s="87" t="e">
        <f>E144+E152+E159+#REF!+#REF!+#REF!+#REF!</f>
        <v>#REF!</v>
      </c>
      <c r="F143" s="37">
        <f>F144+F152+F159</f>
        <v>900000</v>
      </c>
      <c r="G143" s="1"/>
      <c r="H143" s="86">
        <f>H144+H152+H159</f>
        <v>1067525.04</v>
      </c>
      <c r="I143" s="196">
        <f>I144+I152+I159</f>
        <v>980729.53</v>
      </c>
    </row>
    <row r="144" spans="1:9" s="10" customFormat="1" ht="30" customHeight="1">
      <c r="A144" s="36" t="s">
        <v>31</v>
      </c>
      <c r="B144" s="35">
        <v>61481911</v>
      </c>
      <c r="C144" s="231" t="s">
        <v>36</v>
      </c>
      <c r="D144" s="232"/>
      <c r="E144" s="87" t="e">
        <f>E147+#REF!+#REF!+#REF!</f>
        <v>#REF!</v>
      </c>
      <c r="F144" s="37">
        <f>F145+F146+F147+F148+F149+F150+F151</f>
        <v>290000</v>
      </c>
      <c r="G144" s="1"/>
      <c r="H144" s="86">
        <f>H145+H146+H147+H148+H149+H150+H151</f>
        <v>464240</v>
      </c>
      <c r="I144" s="196">
        <f>I145+I146+I147+I148+I149+I150+I151</f>
        <v>392470.14</v>
      </c>
    </row>
    <row r="145" spans="1:9" s="10" customFormat="1" ht="39" customHeight="1">
      <c r="A145" s="75" t="s">
        <v>141</v>
      </c>
      <c r="B145" s="88">
        <v>614819111</v>
      </c>
      <c r="C145" s="210" t="s">
        <v>261</v>
      </c>
      <c r="D145" s="230"/>
      <c r="E145" s="89"/>
      <c r="F145" s="54">
        <v>80000</v>
      </c>
      <c r="G145" s="1"/>
      <c r="H145" s="179">
        <v>80000</v>
      </c>
      <c r="I145" s="41">
        <v>70609.5</v>
      </c>
    </row>
    <row r="146" spans="1:9" s="10" customFormat="1" ht="41.25" customHeight="1">
      <c r="A146" s="75" t="s">
        <v>230</v>
      </c>
      <c r="B146" s="88">
        <v>614819112</v>
      </c>
      <c r="C146" s="210" t="s">
        <v>232</v>
      </c>
      <c r="D146" s="230"/>
      <c r="E146" s="89"/>
      <c r="F146" s="54">
        <v>50000</v>
      </c>
      <c r="G146" s="1"/>
      <c r="H146" s="179">
        <v>75000</v>
      </c>
      <c r="I146" s="41">
        <v>75000</v>
      </c>
    </row>
    <row r="147" spans="1:9" s="10" customFormat="1" ht="32.25" customHeight="1">
      <c r="A147" s="75" t="s">
        <v>233</v>
      </c>
      <c r="B147" s="88">
        <v>614819113</v>
      </c>
      <c r="C147" s="210" t="s">
        <v>283</v>
      </c>
      <c r="D147" s="235"/>
      <c r="E147" s="74">
        <v>60000</v>
      </c>
      <c r="F147" s="54">
        <v>70000</v>
      </c>
      <c r="G147" s="3"/>
      <c r="H147" s="180">
        <v>60629.4</v>
      </c>
      <c r="I147" s="41">
        <v>60629.4</v>
      </c>
    </row>
    <row r="148" spans="1:9" s="10" customFormat="1" ht="42" customHeight="1">
      <c r="A148" s="75" t="s">
        <v>234</v>
      </c>
      <c r="B148" s="88">
        <v>614819114</v>
      </c>
      <c r="C148" s="210" t="s">
        <v>226</v>
      </c>
      <c r="D148" s="230"/>
      <c r="E148" s="90"/>
      <c r="F148" s="54">
        <v>25000</v>
      </c>
      <c r="G148" s="3"/>
      <c r="H148" s="177">
        <v>25000</v>
      </c>
      <c r="I148" s="41">
        <v>23975.64</v>
      </c>
    </row>
    <row r="149" spans="1:9" s="10" customFormat="1" ht="34.5" customHeight="1">
      <c r="A149" s="75" t="s">
        <v>262</v>
      </c>
      <c r="B149" s="88">
        <v>614819115</v>
      </c>
      <c r="C149" s="210" t="s">
        <v>284</v>
      </c>
      <c r="D149" s="230"/>
      <c r="E149" s="90"/>
      <c r="F149" s="54">
        <v>35000</v>
      </c>
      <c r="G149" s="3"/>
      <c r="H149" s="177">
        <v>16146</v>
      </c>
      <c r="I149" s="41">
        <v>16146</v>
      </c>
    </row>
    <row r="150" spans="1:9" s="10" customFormat="1" ht="34.5" customHeight="1">
      <c r="A150" s="75" t="s">
        <v>263</v>
      </c>
      <c r="B150" s="88">
        <v>614819116</v>
      </c>
      <c r="C150" s="210" t="s">
        <v>264</v>
      </c>
      <c r="D150" s="230"/>
      <c r="E150" s="90"/>
      <c r="F150" s="54">
        <v>30000</v>
      </c>
      <c r="G150" s="3"/>
      <c r="H150" s="177">
        <v>7464.6</v>
      </c>
      <c r="I150" s="41">
        <v>7464.6</v>
      </c>
    </row>
    <row r="151" spans="1:9" s="10" customFormat="1" ht="62.25" customHeight="1">
      <c r="A151" s="75" t="s">
        <v>381</v>
      </c>
      <c r="B151" s="88">
        <v>614819117</v>
      </c>
      <c r="C151" s="210" t="s">
        <v>404</v>
      </c>
      <c r="D151" s="211"/>
      <c r="E151" s="90"/>
      <c r="F151" s="54">
        <v>0</v>
      </c>
      <c r="G151" s="3"/>
      <c r="H151" s="180">
        <v>200000</v>
      </c>
      <c r="I151" s="41">
        <v>138645</v>
      </c>
    </row>
    <row r="152" spans="1:9" s="10" customFormat="1" ht="36" customHeight="1">
      <c r="A152" s="36" t="s">
        <v>32</v>
      </c>
      <c r="B152" s="35">
        <v>61481912</v>
      </c>
      <c r="C152" s="223" t="s">
        <v>37</v>
      </c>
      <c r="D152" s="236"/>
      <c r="E152" s="87" t="e">
        <f>E153+#REF!+E154+E155+E156</f>
        <v>#REF!</v>
      </c>
      <c r="F152" s="37">
        <f>F153+F154+F155+F156+F157</f>
        <v>490000</v>
      </c>
      <c r="G152" s="1"/>
      <c r="H152" s="86">
        <f>H153+H154+H155+H156+H157+H158</f>
        <v>485868.86</v>
      </c>
      <c r="I152" s="196">
        <f>I153+I154+I155+I156+I157+I158</f>
        <v>471155.61</v>
      </c>
    </row>
    <row r="153" spans="1:9" s="10" customFormat="1" ht="38.25" customHeight="1">
      <c r="A153" s="75" t="s">
        <v>142</v>
      </c>
      <c r="B153" s="88">
        <v>614819121</v>
      </c>
      <c r="C153" s="210" t="s">
        <v>185</v>
      </c>
      <c r="D153" s="235"/>
      <c r="E153" s="74">
        <v>350000</v>
      </c>
      <c r="F153" s="54">
        <v>370000</v>
      </c>
      <c r="G153" s="3"/>
      <c r="H153" s="177">
        <v>363001.86</v>
      </c>
      <c r="I153" s="41">
        <v>363001.86</v>
      </c>
    </row>
    <row r="154" spans="1:9" s="10" customFormat="1" ht="41.25" customHeight="1">
      <c r="A154" s="75" t="s">
        <v>171</v>
      </c>
      <c r="B154" s="88">
        <v>614819122</v>
      </c>
      <c r="C154" s="210" t="s">
        <v>227</v>
      </c>
      <c r="D154" s="235"/>
      <c r="E154" s="74">
        <v>40000</v>
      </c>
      <c r="F154" s="54">
        <v>40000</v>
      </c>
      <c r="G154" s="3"/>
      <c r="H154" s="177">
        <v>28197</v>
      </c>
      <c r="I154" s="41">
        <v>28197</v>
      </c>
    </row>
    <row r="155" spans="1:9" s="19" customFormat="1" ht="33" customHeight="1">
      <c r="A155" s="75" t="s">
        <v>143</v>
      </c>
      <c r="B155" s="88">
        <v>614819123</v>
      </c>
      <c r="C155" s="210" t="s">
        <v>186</v>
      </c>
      <c r="D155" s="235"/>
      <c r="E155" s="74">
        <v>10000</v>
      </c>
      <c r="F155" s="54">
        <v>10000</v>
      </c>
      <c r="G155" s="3"/>
      <c r="H155" s="177">
        <v>5000</v>
      </c>
      <c r="I155" s="54">
        <v>3000</v>
      </c>
    </row>
    <row r="156" spans="1:9" s="19" customFormat="1" ht="27.75" customHeight="1">
      <c r="A156" s="75" t="s">
        <v>144</v>
      </c>
      <c r="B156" s="88">
        <v>614819124</v>
      </c>
      <c r="C156" s="210" t="s">
        <v>187</v>
      </c>
      <c r="D156" s="235"/>
      <c r="E156" s="74">
        <v>60000</v>
      </c>
      <c r="F156" s="54">
        <v>60000</v>
      </c>
      <c r="G156" s="3"/>
      <c r="H156" s="177">
        <v>59670</v>
      </c>
      <c r="I156" s="54">
        <v>59670</v>
      </c>
    </row>
    <row r="157" spans="1:9" s="19" customFormat="1" ht="43.5" customHeight="1">
      <c r="A157" s="75" t="s">
        <v>172</v>
      </c>
      <c r="B157" s="88">
        <v>614819125</v>
      </c>
      <c r="C157" s="210" t="s">
        <v>228</v>
      </c>
      <c r="D157" s="230"/>
      <c r="E157" s="90"/>
      <c r="F157" s="54">
        <v>10000</v>
      </c>
      <c r="G157" s="3"/>
      <c r="H157" s="177">
        <v>10000</v>
      </c>
      <c r="I157" s="54">
        <v>3978</v>
      </c>
    </row>
    <row r="158" spans="1:9" s="19" customFormat="1" ht="30.75" customHeight="1">
      <c r="A158" s="75" t="s">
        <v>395</v>
      </c>
      <c r="B158" s="88">
        <v>614819126</v>
      </c>
      <c r="C158" s="210" t="s">
        <v>396</v>
      </c>
      <c r="D158" s="211"/>
      <c r="E158" s="90"/>
      <c r="F158" s="54">
        <v>0</v>
      </c>
      <c r="G158" s="3"/>
      <c r="H158" s="177">
        <v>20000</v>
      </c>
      <c r="I158" s="54">
        <v>13308.75</v>
      </c>
    </row>
    <row r="159" spans="1:9" s="19" customFormat="1" ht="30.75" customHeight="1">
      <c r="A159" s="36" t="s">
        <v>33</v>
      </c>
      <c r="B159" s="35">
        <v>61481913</v>
      </c>
      <c r="C159" s="223" t="s">
        <v>38</v>
      </c>
      <c r="D159" s="236"/>
      <c r="E159" s="87">
        <f>E160+E161</f>
        <v>80000</v>
      </c>
      <c r="F159" s="37">
        <f>F160+F161+F162</f>
        <v>120000</v>
      </c>
      <c r="G159" s="1"/>
      <c r="H159" s="86">
        <f>H160+H161+H162</f>
        <v>117416.18000000001</v>
      </c>
      <c r="I159" s="196">
        <f>I160+I161+I162</f>
        <v>117103.78000000001</v>
      </c>
    </row>
    <row r="160" spans="1:9" s="19" customFormat="1" ht="29.25" customHeight="1">
      <c r="A160" s="75" t="s">
        <v>112</v>
      </c>
      <c r="B160" s="88">
        <v>614819131</v>
      </c>
      <c r="C160" s="210" t="s">
        <v>188</v>
      </c>
      <c r="D160" s="235"/>
      <c r="E160" s="90">
        <v>80000</v>
      </c>
      <c r="F160" s="74">
        <v>80000</v>
      </c>
      <c r="G160" s="3"/>
      <c r="H160" s="177">
        <v>79372.8</v>
      </c>
      <c r="I160" s="54">
        <v>79372.8</v>
      </c>
    </row>
    <row r="161" spans="1:9" s="10" customFormat="1" ht="52.5" customHeight="1">
      <c r="A161" s="75" t="s">
        <v>145</v>
      </c>
      <c r="B161" s="88">
        <v>614819132</v>
      </c>
      <c r="C161" s="210" t="s">
        <v>285</v>
      </c>
      <c r="D161" s="235"/>
      <c r="E161" s="90"/>
      <c r="F161" s="74">
        <v>30000</v>
      </c>
      <c r="G161" s="3"/>
      <c r="H161" s="177">
        <v>28043.38</v>
      </c>
      <c r="I161" s="41">
        <v>28043.38</v>
      </c>
    </row>
    <row r="162" spans="1:9" s="19" customFormat="1" ht="45" customHeight="1">
      <c r="A162" s="75" t="s">
        <v>173</v>
      </c>
      <c r="B162" s="88">
        <v>614819133</v>
      </c>
      <c r="C162" s="210" t="s">
        <v>238</v>
      </c>
      <c r="D162" s="230"/>
      <c r="E162" s="90"/>
      <c r="F162" s="74">
        <v>10000</v>
      </c>
      <c r="G162" s="3"/>
      <c r="H162" s="177">
        <v>10000</v>
      </c>
      <c r="I162" s="54">
        <v>9687.6</v>
      </c>
    </row>
    <row r="163" spans="1:9" s="10" customFormat="1" ht="36" customHeight="1">
      <c r="A163" s="133" t="s">
        <v>30</v>
      </c>
      <c r="B163" s="33">
        <v>6148192</v>
      </c>
      <c r="C163" s="240" t="s">
        <v>35</v>
      </c>
      <c r="D163" s="241"/>
      <c r="E163" s="134" t="e">
        <f>E164+E180+E219</f>
        <v>#REF!</v>
      </c>
      <c r="F163" s="37">
        <f>F164+F180+F219</f>
        <v>6541318.88</v>
      </c>
      <c r="G163" s="3"/>
      <c r="H163" s="86">
        <f>H164+H180+H219</f>
        <v>7155937.24</v>
      </c>
      <c r="I163" s="196">
        <f>I164+I180+I219</f>
        <v>7835290.08</v>
      </c>
    </row>
    <row r="164" spans="1:9" s="10" customFormat="1" ht="30.75" customHeight="1">
      <c r="A164" s="36" t="s">
        <v>40</v>
      </c>
      <c r="B164" s="35">
        <v>61481921</v>
      </c>
      <c r="C164" s="231" t="s">
        <v>42</v>
      </c>
      <c r="D164" s="232"/>
      <c r="E164" s="87" t="e">
        <f>E165+E174</f>
        <v>#REF!</v>
      </c>
      <c r="F164" s="37">
        <f>F165+F174</f>
        <v>2691318.88</v>
      </c>
      <c r="G164" s="3"/>
      <c r="H164" s="86">
        <f>H165+H174</f>
        <v>2129229.66</v>
      </c>
      <c r="I164" s="196">
        <f>I165+I174</f>
        <v>3355602.2800000003</v>
      </c>
    </row>
    <row r="165" spans="1:9" s="10" customFormat="1" ht="27.75" customHeight="1">
      <c r="A165" s="91" t="s">
        <v>115</v>
      </c>
      <c r="B165" s="92">
        <v>614819211</v>
      </c>
      <c r="C165" s="260" t="s">
        <v>116</v>
      </c>
      <c r="D165" s="261"/>
      <c r="E165" s="89">
        <f>SUM(E166:E173)</f>
        <v>1792000</v>
      </c>
      <c r="F165" s="77">
        <f>F166+F167+F168+F169+F170+F171+F172+F173</f>
        <v>1631318.88</v>
      </c>
      <c r="G165" s="3"/>
      <c r="H165" s="81">
        <f>H166+H167+H168+H169+H170+H171+H172+H173</f>
        <v>1709229.6600000001</v>
      </c>
      <c r="I165" s="198">
        <f>I166+I167+I168+I169+I170+I171+I172+I173</f>
        <v>1704172.62</v>
      </c>
    </row>
    <row r="166" spans="1:9" s="10" customFormat="1" ht="37.5" customHeight="1">
      <c r="A166" s="75" t="s">
        <v>117</v>
      </c>
      <c r="B166" s="88">
        <v>6148192111</v>
      </c>
      <c r="C166" s="210" t="s">
        <v>118</v>
      </c>
      <c r="D166" s="235"/>
      <c r="E166" s="90">
        <v>400000</v>
      </c>
      <c r="F166" s="54">
        <v>297229.89</v>
      </c>
      <c r="G166" s="3"/>
      <c r="H166" s="177">
        <v>294785.99</v>
      </c>
      <c r="I166" s="41">
        <v>294785.99</v>
      </c>
    </row>
    <row r="167" spans="1:9" s="19" customFormat="1" ht="41.25" customHeight="1">
      <c r="A167" s="75" t="s">
        <v>119</v>
      </c>
      <c r="B167" s="88">
        <v>6148192112</v>
      </c>
      <c r="C167" s="210" t="s">
        <v>120</v>
      </c>
      <c r="D167" s="235"/>
      <c r="E167" s="90">
        <v>687000</v>
      </c>
      <c r="F167" s="54">
        <v>734088.99</v>
      </c>
      <c r="G167" s="3"/>
      <c r="H167" s="177">
        <v>731690.96</v>
      </c>
      <c r="I167" s="54">
        <v>731690.96</v>
      </c>
    </row>
    <row r="168" spans="1:9" s="19" customFormat="1" ht="40.5" customHeight="1">
      <c r="A168" s="75" t="s">
        <v>121</v>
      </c>
      <c r="B168" s="88">
        <v>6148192113</v>
      </c>
      <c r="C168" s="210" t="s">
        <v>286</v>
      </c>
      <c r="D168" s="235"/>
      <c r="E168" s="90">
        <v>63000</v>
      </c>
      <c r="F168" s="54">
        <v>100000</v>
      </c>
      <c r="G168" s="3"/>
      <c r="H168" s="177">
        <v>89933.11</v>
      </c>
      <c r="I168" s="54">
        <v>89933.11</v>
      </c>
    </row>
    <row r="169" spans="1:9" s="19" customFormat="1" ht="30" customHeight="1">
      <c r="A169" s="75" t="s">
        <v>122</v>
      </c>
      <c r="B169" s="88">
        <v>6148192114</v>
      </c>
      <c r="C169" s="210" t="s">
        <v>123</v>
      </c>
      <c r="D169" s="235"/>
      <c r="E169" s="90">
        <v>25000</v>
      </c>
      <c r="F169" s="54">
        <v>25000</v>
      </c>
      <c r="G169" s="3"/>
      <c r="H169" s="177">
        <v>19422</v>
      </c>
      <c r="I169" s="54">
        <v>19422</v>
      </c>
    </row>
    <row r="170" spans="1:9" s="19" customFormat="1" ht="39" customHeight="1">
      <c r="A170" s="75" t="s">
        <v>124</v>
      </c>
      <c r="B170" s="88">
        <v>6148192115</v>
      </c>
      <c r="C170" s="210" t="s">
        <v>229</v>
      </c>
      <c r="D170" s="235"/>
      <c r="E170" s="90">
        <v>17000</v>
      </c>
      <c r="F170" s="54">
        <v>25000</v>
      </c>
      <c r="G170" s="3"/>
      <c r="H170" s="177">
        <v>23397.6</v>
      </c>
      <c r="I170" s="54">
        <v>23397.6</v>
      </c>
    </row>
    <row r="171" spans="1:9" s="19" customFormat="1" ht="45" customHeight="1">
      <c r="A171" s="75" t="s">
        <v>125</v>
      </c>
      <c r="B171" s="88">
        <v>6148192116</v>
      </c>
      <c r="C171" s="210" t="s">
        <v>189</v>
      </c>
      <c r="D171" s="235"/>
      <c r="E171" s="90">
        <v>100000</v>
      </c>
      <c r="F171" s="54">
        <v>100000</v>
      </c>
      <c r="G171" s="3"/>
      <c r="H171" s="177">
        <v>100000</v>
      </c>
      <c r="I171" s="54">
        <v>100000</v>
      </c>
    </row>
    <row r="172" spans="1:9" s="19" customFormat="1" ht="34.5" customHeight="1">
      <c r="A172" s="75" t="s">
        <v>126</v>
      </c>
      <c r="B172" s="88">
        <v>6148192117</v>
      </c>
      <c r="C172" s="210" t="s">
        <v>128</v>
      </c>
      <c r="D172" s="235"/>
      <c r="E172" s="90">
        <v>300000</v>
      </c>
      <c r="F172" s="54">
        <v>200000</v>
      </c>
      <c r="G172" s="3"/>
      <c r="H172" s="177">
        <v>300000</v>
      </c>
      <c r="I172" s="112">
        <v>300000</v>
      </c>
    </row>
    <row r="173" spans="1:9" s="19" customFormat="1" ht="33.75" customHeight="1">
      <c r="A173" s="75" t="s">
        <v>127</v>
      </c>
      <c r="B173" s="88">
        <v>6148192118</v>
      </c>
      <c r="C173" s="210" t="s">
        <v>129</v>
      </c>
      <c r="D173" s="235"/>
      <c r="E173" s="90">
        <v>200000</v>
      </c>
      <c r="F173" s="54">
        <v>150000</v>
      </c>
      <c r="G173" s="3"/>
      <c r="H173" s="177">
        <v>150000</v>
      </c>
      <c r="I173" s="54">
        <v>144942.96</v>
      </c>
    </row>
    <row r="174" spans="1:9" s="19" customFormat="1" ht="30.75" customHeight="1">
      <c r="A174" s="91" t="s">
        <v>41</v>
      </c>
      <c r="B174" s="92">
        <v>614819212</v>
      </c>
      <c r="C174" s="260" t="s">
        <v>130</v>
      </c>
      <c r="D174" s="261"/>
      <c r="E174" s="89" t="e">
        <f>E175+E176+#REF!+#REF!+#REF!+#REF!+#REF!+#REF!</f>
        <v>#REF!</v>
      </c>
      <c r="F174" s="77">
        <f>F175+F176+F177+F178+F179</f>
        <v>1060000</v>
      </c>
      <c r="G174" s="17"/>
      <c r="H174" s="81">
        <f>H175+H176+H177+H178+H179</f>
        <v>420000</v>
      </c>
      <c r="I174" s="200">
        <f>I175+I176+I177+I178+I179</f>
        <v>1651429.6600000001</v>
      </c>
    </row>
    <row r="175" spans="1:9" s="19" customFormat="1" ht="54.75" customHeight="1">
      <c r="A175" s="75" t="s">
        <v>146</v>
      </c>
      <c r="B175" s="88">
        <v>6148192121</v>
      </c>
      <c r="C175" s="210" t="s">
        <v>287</v>
      </c>
      <c r="D175" s="239"/>
      <c r="E175" s="90">
        <v>60000</v>
      </c>
      <c r="F175" s="54">
        <v>200000</v>
      </c>
      <c r="G175" s="17"/>
      <c r="H175" s="177">
        <v>200000</v>
      </c>
      <c r="I175" s="54">
        <v>80000</v>
      </c>
    </row>
    <row r="176" spans="1:9" s="10" customFormat="1" ht="42" customHeight="1">
      <c r="A176" s="75" t="s">
        <v>147</v>
      </c>
      <c r="B176" s="88">
        <v>6148192122</v>
      </c>
      <c r="C176" s="210" t="s">
        <v>288</v>
      </c>
      <c r="D176" s="239"/>
      <c r="E176" s="90"/>
      <c r="F176" s="54">
        <v>50000</v>
      </c>
      <c r="G176" s="17"/>
      <c r="H176" s="177">
        <v>50000</v>
      </c>
      <c r="I176" s="41">
        <v>70000</v>
      </c>
    </row>
    <row r="177" spans="1:9" s="10" customFormat="1" ht="42" customHeight="1">
      <c r="A177" s="75" t="s">
        <v>197</v>
      </c>
      <c r="B177" s="88">
        <v>6148192123</v>
      </c>
      <c r="C177" s="210" t="s">
        <v>235</v>
      </c>
      <c r="D177" s="239"/>
      <c r="E177" s="90"/>
      <c r="F177" s="54">
        <v>70000</v>
      </c>
      <c r="G177" s="17"/>
      <c r="H177" s="177">
        <v>70000</v>
      </c>
      <c r="I177" s="42">
        <v>101429.66</v>
      </c>
    </row>
    <row r="178" spans="1:9" s="10" customFormat="1" ht="41.25" customHeight="1">
      <c r="A178" s="75" t="s">
        <v>205</v>
      </c>
      <c r="B178" s="88">
        <v>6148192124</v>
      </c>
      <c r="C178" s="210" t="s">
        <v>281</v>
      </c>
      <c r="D178" s="235"/>
      <c r="E178" s="90"/>
      <c r="F178" s="54">
        <v>240000</v>
      </c>
      <c r="G178" s="18"/>
      <c r="H178" s="177">
        <v>100000</v>
      </c>
      <c r="I178" s="41">
        <v>100000</v>
      </c>
    </row>
    <row r="179" spans="1:9" s="10" customFormat="1" ht="39" customHeight="1">
      <c r="A179" s="75" t="s">
        <v>236</v>
      </c>
      <c r="B179" s="88">
        <v>6148192125</v>
      </c>
      <c r="C179" s="210" t="s">
        <v>237</v>
      </c>
      <c r="D179" s="230"/>
      <c r="E179" s="90"/>
      <c r="F179" s="54">
        <v>500000</v>
      </c>
      <c r="G179" s="18"/>
      <c r="H179" s="177">
        <v>0</v>
      </c>
      <c r="I179" s="112">
        <v>1300000</v>
      </c>
    </row>
    <row r="180" spans="1:9" s="10" customFormat="1" ht="39" customHeight="1">
      <c r="A180" s="36" t="s">
        <v>43</v>
      </c>
      <c r="B180" s="33">
        <v>61481922</v>
      </c>
      <c r="C180" s="240" t="s">
        <v>44</v>
      </c>
      <c r="D180" s="241"/>
      <c r="E180" s="87" t="e">
        <f>E181+E192</f>
        <v>#REF!</v>
      </c>
      <c r="F180" s="37">
        <f>F181+F192</f>
        <v>3600000</v>
      </c>
      <c r="G180" s="1"/>
      <c r="H180" s="86">
        <f>H181+H192</f>
        <v>4786707.58</v>
      </c>
      <c r="I180" s="196">
        <f>I181+I192</f>
        <v>4134687.8000000003</v>
      </c>
    </row>
    <row r="181" spans="1:9" s="10" customFormat="1" ht="31.5" customHeight="1">
      <c r="A181" s="55" t="s">
        <v>45</v>
      </c>
      <c r="B181" s="93">
        <v>614819221</v>
      </c>
      <c r="C181" s="248" t="s">
        <v>47</v>
      </c>
      <c r="D181" s="249"/>
      <c r="E181" s="94" t="e">
        <f>E182+E183+E184+E185+E187+E189+#REF!+#REF!</f>
        <v>#REF!</v>
      </c>
      <c r="F181" s="59">
        <f>F182+F183+F184+F185+F186+F187+F188+F189+F190</f>
        <v>175000</v>
      </c>
      <c r="G181" s="1"/>
      <c r="H181" s="81">
        <f>H182+H183+H184+H185+H186+H187+H188+H189+H190+H191</f>
        <v>96048</v>
      </c>
      <c r="I181" s="198">
        <f>I182+I183+I184+I185+I186+I187+I188+I189+I190+I191</f>
        <v>77841.6</v>
      </c>
    </row>
    <row r="182" spans="1:9" s="10" customFormat="1" ht="37.5" customHeight="1">
      <c r="A182" s="95" t="s">
        <v>162</v>
      </c>
      <c r="B182" s="88">
        <v>6148192211</v>
      </c>
      <c r="C182" s="258" t="s">
        <v>217</v>
      </c>
      <c r="D182" s="230"/>
      <c r="E182" s="96">
        <v>40000</v>
      </c>
      <c r="F182" s="41">
        <v>25000</v>
      </c>
      <c r="G182" s="1"/>
      <c r="H182" s="177">
        <v>9184.5</v>
      </c>
      <c r="I182" s="41">
        <v>9184.5</v>
      </c>
    </row>
    <row r="183" spans="1:9" s="10" customFormat="1" ht="60.75" customHeight="1">
      <c r="A183" s="95" t="s">
        <v>163</v>
      </c>
      <c r="B183" s="88">
        <v>6148192212</v>
      </c>
      <c r="C183" s="237" t="s">
        <v>218</v>
      </c>
      <c r="D183" s="259"/>
      <c r="E183" s="97">
        <v>50000</v>
      </c>
      <c r="F183" s="41">
        <v>25000</v>
      </c>
      <c r="G183" s="1"/>
      <c r="H183" s="177">
        <v>10882.5</v>
      </c>
      <c r="I183" s="41">
        <v>10882.5</v>
      </c>
    </row>
    <row r="184" spans="1:9" s="10" customFormat="1" ht="60.75" customHeight="1">
      <c r="A184" s="95" t="s">
        <v>149</v>
      </c>
      <c r="B184" s="88">
        <v>6148192213</v>
      </c>
      <c r="C184" s="237" t="s">
        <v>219</v>
      </c>
      <c r="D184" s="259"/>
      <c r="E184" s="97">
        <v>30000</v>
      </c>
      <c r="F184" s="41">
        <v>25000</v>
      </c>
      <c r="G184" s="1"/>
      <c r="H184" s="177">
        <v>10647</v>
      </c>
      <c r="I184" s="41">
        <v>10647</v>
      </c>
    </row>
    <row r="185" spans="1:9" s="10" customFormat="1" ht="40.5" customHeight="1">
      <c r="A185" s="95" t="s">
        <v>164</v>
      </c>
      <c r="B185" s="88">
        <v>6148192214</v>
      </c>
      <c r="C185" s="242" t="s">
        <v>220</v>
      </c>
      <c r="D185" s="217"/>
      <c r="E185" s="97">
        <v>20000</v>
      </c>
      <c r="F185" s="41">
        <v>15000</v>
      </c>
      <c r="G185" s="1"/>
      <c r="H185" s="177">
        <v>7429.5</v>
      </c>
      <c r="I185" s="41">
        <v>7429.5</v>
      </c>
    </row>
    <row r="186" spans="1:9" s="10" customFormat="1" ht="40.5" customHeight="1">
      <c r="A186" s="135" t="s">
        <v>165</v>
      </c>
      <c r="B186" s="88">
        <v>6148192215</v>
      </c>
      <c r="C186" s="242" t="s">
        <v>289</v>
      </c>
      <c r="D186" s="206"/>
      <c r="E186" s="97"/>
      <c r="F186" s="41">
        <v>15000</v>
      </c>
      <c r="G186" s="1"/>
      <c r="H186" s="177">
        <v>10000</v>
      </c>
      <c r="I186" s="41">
        <v>5826.6</v>
      </c>
    </row>
    <row r="187" spans="1:9" s="10" customFormat="1" ht="47.25" customHeight="1">
      <c r="A187" s="135" t="s">
        <v>240</v>
      </c>
      <c r="B187" s="88">
        <v>6148192216</v>
      </c>
      <c r="C187" s="250" t="s">
        <v>221</v>
      </c>
      <c r="D187" s="217"/>
      <c r="E187" s="97">
        <v>25000</v>
      </c>
      <c r="F187" s="41">
        <v>15000</v>
      </c>
      <c r="G187" s="1"/>
      <c r="H187" s="177">
        <v>9477</v>
      </c>
      <c r="I187" s="41">
        <v>9477</v>
      </c>
    </row>
    <row r="188" spans="1:9" s="10" customFormat="1" ht="39.75" customHeight="1">
      <c r="A188" s="135" t="s">
        <v>239</v>
      </c>
      <c r="B188" s="88">
        <v>6148192217</v>
      </c>
      <c r="C188" s="250" t="s">
        <v>241</v>
      </c>
      <c r="D188" s="217"/>
      <c r="E188" s="97"/>
      <c r="F188" s="41">
        <v>15000</v>
      </c>
      <c r="G188" s="1"/>
      <c r="H188" s="177">
        <v>0</v>
      </c>
      <c r="I188" s="41">
        <v>0</v>
      </c>
    </row>
    <row r="189" spans="1:9" s="10" customFormat="1" ht="45" customHeight="1">
      <c r="A189" s="136" t="s">
        <v>290</v>
      </c>
      <c r="B189" s="88">
        <v>6148192218</v>
      </c>
      <c r="C189" s="253" t="s">
        <v>242</v>
      </c>
      <c r="D189" s="221"/>
      <c r="E189" s="99"/>
      <c r="F189" s="54">
        <v>15000</v>
      </c>
      <c r="G189" s="4"/>
      <c r="H189" s="177">
        <v>9184.5</v>
      </c>
      <c r="I189" s="41">
        <v>9184.5</v>
      </c>
    </row>
    <row r="190" spans="1:9" s="10" customFormat="1" ht="45" customHeight="1">
      <c r="A190" s="143" t="s">
        <v>296</v>
      </c>
      <c r="B190" s="88">
        <v>6148192219</v>
      </c>
      <c r="C190" s="253" t="s">
        <v>297</v>
      </c>
      <c r="D190" s="206"/>
      <c r="E190" s="144"/>
      <c r="F190" s="54">
        <v>25000</v>
      </c>
      <c r="G190" s="4"/>
      <c r="H190" s="177">
        <v>9243</v>
      </c>
      <c r="I190" s="41">
        <v>9243</v>
      </c>
    </row>
    <row r="191" spans="1:9" s="10" customFormat="1" ht="45" customHeight="1">
      <c r="A191" s="174" t="s">
        <v>392</v>
      </c>
      <c r="B191" s="88">
        <v>61481922110</v>
      </c>
      <c r="C191" s="253" t="s">
        <v>393</v>
      </c>
      <c r="D191" s="206"/>
      <c r="E191" s="144"/>
      <c r="F191" s="54">
        <v>0</v>
      </c>
      <c r="G191" s="4"/>
      <c r="H191" s="177">
        <v>20000</v>
      </c>
      <c r="I191" s="41">
        <v>5967</v>
      </c>
    </row>
    <row r="192" spans="1:9" s="10" customFormat="1" ht="36" customHeight="1">
      <c r="A192" s="55" t="s">
        <v>46</v>
      </c>
      <c r="B192" s="92">
        <v>614819222</v>
      </c>
      <c r="C192" s="248" t="s">
        <v>48</v>
      </c>
      <c r="D192" s="249"/>
      <c r="E192" s="100" t="e">
        <f>E193+E194+E195+E197+E198+E199+#REF!+E200+E201+E202+E203+E205+#REF!+#REF!+#REF!+#REF!+#REF!+#REF!+#REF!+#REF!+#REF!+#REF!</f>
        <v>#REF!</v>
      </c>
      <c r="F192" s="59">
        <f>F193+F194+F195+F196+F197+F198+F199+F200+F201+F202+F203+F204+F205+F206+F207+F208+F209+F210+F211+F212+F213+F214</f>
        <v>3425000</v>
      </c>
      <c r="G192" s="1"/>
      <c r="H192" s="81">
        <f>H193+H194+H195+H196+H197+H198+H199+H200+H201+H202+H203+H204+H205+H206+H207+H208+H209+H210+H211+H212+H213+H214+H215+H216+H217+H218</f>
        <v>4690659.58</v>
      </c>
      <c r="I192" s="201">
        <f>I193+I194+I195+I196+I197+I198+I199+I200+I201+I202+I203+I204+I205+I206+I207+I208+I209+I210+I211+I212+I213+I214+I215+I216+I217+I218</f>
        <v>4056846.2</v>
      </c>
    </row>
    <row r="193" spans="1:9" s="10" customFormat="1" ht="33" customHeight="1">
      <c r="A193" s="95" t="s">
        <v>150</v>
      </c>
      <c r="B193" s="101">
        <v>6148192221</v>
      </c>
      <c r="C193" s="258" t="s">
        <v>222</v>
      </c>
      <c r="D193" s="230"/>
      <c r="E193" s="96"/>
      <c r="F193" s="41">
        <v>300000</v>
      </c>
      <c r="G193" s="1"/>
      <c r="H193" s="177">
        <v>179008.83</v>
      </c>
      <c r="I193" s="112">
        <v>179008.83</v>
      </c>
    </row>
    <row r="194" spans="1:9" s="10" customFormat="1" ht="42.75" customHeight="1">
      <c r="A194" s="95" t="s">
        <v>151</v>
      </c>
      <c r="B194" s="88">
        <v>6148192222</v>
      </c>
      <c r="C194" s="242" t="s">
        <v>243</v>
      </c>
      <c r="D194" s="217"/>
      <c r="E194" s="97"/>
      <c r="F194" s="41">
        <v>150000</v>
      </c>
      <c r="G194" s="1"/>
      <c r="H194" s="177">
        <v>131082.12</v>
      </c>
      <c r="I194" s="41">
        <v>131082.12</v>
      </c>
    </row>
    <row r="195" spans="1:9" s="10" customFormat="1" ht="40.5" customHeight="1">
      <c r="A195" s="95" t="s">
        <v>152</v>
      </c>
      <c r="B195" s="88">
        <v>6148192223</v>
      </c>
      <c r="C195" s="242" t="s">
        <v>231</v>
      </c>
      <c r="D195" s="217"/>
      <c r="E195" s="97"/>
      <c r="F195" s="41">
        <v>250000</v>
      </c>
      <c r="G195" s="1"/>
      <c r="H195" s="177">
        <v>198769.1</v>
      </c>
      <c r="I195" s="41">
        <v>198769.1</v>
      </c>
    </row>
    <row r="196" spans="1:9" s="10" customFormat="1" ht="18.75">
      <c r="A196" s="135" t="s">
        <v>153</v>
      </c>
      <c r="B196" s="88">
        <v>6148192224</v>
      </c>
      <c r="C196" s="237" t="s">
        <v>291</v>
      </c>
      <c r="D196" s="238"/>
      <c r="E196" s="97"/>
      <c r="F196" s="41">
        <v>100000</v>
      </c>
      <c r="G196" s="1"/>
      <c r="H196" s="177">
        <v>91221.06</v>
      </c>
      <c r="I196" s="41">
        <v>91221.06</v>
      </c>
    </row>
    <row r="197" spans="1:9" s="10" customFormat="1" ht="30" customHeight="1">
      <c r="A197" s="135" t="s">
        <v>154</v>
      </c>
      <c r="B197" s="88">
        <v>6148192225</v>
      </c>
      <c r="C197" s="242" t="s">
        <v>224</v>
      </c>
      <c r="D197" s="217"/>
      <c r="E197" s="97"/>
      <c r="F197" s="41">
        <v>100000</v>
      </c>
      <c r="G197" s="1"/>
      <c r="H197" s="177">
        <v>100000</v>
      </c>
      <c r="I197" s="41">
        <v>95800.3</v>
      </c>
    </row>
    <row r="198" spans="1:9" s="10" customFormat="1" ht="40.5" customHeight="1">
      <c r="A198" s="135" t="s">
        <v>155</v>
      </c>
      <c r="B198" s="88">
        <v>6148192226</v>
      </c>
      <c r="C198" s="262" t="s">
        <v>282</v>
      </c>
      <c r="D198" s="263"/>
      <c r="E198" s="97"/>
      <c r="F198" s="41">
        <v>200000</v>
      </c>
      <c r="G198" s="1"/>
      <c r="H198" s="177">
        <v>200000</v>
      </c>
      <c r="I198" s="41">
        <v>0</v>
      </c>
    </row>
    <row r="199" spans="1:9" s="10" customFormat="1" ht="48" customHeight="1">
      <c r="A199" s="135" t="s">
        <v>156</v>
      </c>
      <c r="B199" s="88">
        <v>6148192227</v>
      </c>
      <c r="C199" s="242" t="s">
        <v>244</v>
      </c>
      <c r="D199" s="217"/>
      <c r="E199" s="97"/>
      <c r="F199" s="41">
        <v>100000</v>
      </c>
      <c r="G199" s="1"/>
      <c r="H199" s="177">
        <v>100000</v>
      </c>
      <c r="I199" s="41">
        <v>99366.91</v>
      </c>
    </row>
    <row r="200" spans="1:9" s="10" customFormat="1" ht="36" customHeight="1">
      <c r="A200" s="135" t="s">
        <v>157</v>
      </c>
      <c r="B200" s="88">
        <v>6148192228</v>
      </c>
      <c r="C200" s="242" t="s">
        <v>245</v>
      </c>
      <c r="D200" s="217"/>
      <c r="E200" s="97"/>
      <c r="F200" s="41">
        <v>100000</v>
      </c>
      <c r="G200" s="1"/>
      <c r="H200" s="177">
        <v>89623.63</v>
      </c>
      <c r="I200" s="41">
        <v>89623.63</v>
      </c>
    </row>
    <row r="201" spans="1:9" s="10" customFormat="1" ht="33.75" customHeight="1">
      <c r="A201" s="135" t="s">
        <v>158</v>
      </c>
      <c r="B201" s="88">
        <v>6148192229</v>
      </c>
      <c r="C201" s="242" t="s">
        <v>246</v>
      </c>
      <c r="D201" s="217"/>
      <c r="E201" s="97"/>
      <c r="F201" s="41">
        <v>200000</v>
      </c>
      <c r="G201" s="1"/>
      <c r="H201" s="177">
        <v>200000</v>
      </c>
      <c r="I201" s="41">
        <v>176915.7</v>
      </c>
    </row>
    <row r="202" spans="1:9" s="10" customFormat="1" ht="27" customHeight="1">
      <c r="A202" s="135" t="s">
        <v>159</v>
      </c>
      <c r="B202" s="88">
        <v>61481922210</v>
      </c>
      <c r="C202" s="242" t="s">
        <v>247</v>
      </c>
      <c r="D202" s="217"/>
      <c r="E202" s="97"/>
      <c r="F202" s="41">
        <v>200000</v>
      </c>
      <c r="G202" s="1"/>
      <c r="H202" s="177">
        <v>200000</v>
      </c>
      <c r="I202" s="41">
        <v>94072.68</v>
      </c>
    </row>
    <row r="203" spans="1:9" s="10" customFormat="1" ht="30" customHeight="1">
      <c r="A203" s="135" t="s">
        <v>160</v>
      </c>
      <c r="B203" s="88">
        <v>61481922211</v>
      </c>
      <c r="C203" s="242" t="s">
        <v>248</v>
      </c>
      <c r="D203" s="217"/>
      <c r="E203" s="97"/>
      <c r="F203" s="41">
        <v>200000</v>
      </c>
      <c r="G203" s="1"/>
      <c r="H203" s="177">
        <v>200000</v>
      </c>
      <c r="I203" s="41">
        <v>174141.63</v>
      </c>
    </row>
    <row r="204" spans="1:9" s="10" customFormat="1" ht="37.5" customHeight="1">
      <c r="A204" s="135" t="s">
        <v>161</v>
      </c>
      <c r="B204" s="88">
        <v>61481922212</v>
      </c>
      <c r="C204" s="242" t="s">
        <v>259</v>
      </c>
      <c r="D204" s="217"/>
      <c r="E204" s="97"/>
      <c r="F204" s="41">
        <v>200000</v>
      </c>
      <c r="G204" s="1"/>
      <c r="H204" s="177">
        <v>200000</v>
      </c>
      <c r="I204" s="41">
        <v>0</v>
      </c>
    </row>
    <row r="205" spans="1:9" s="10" customFormat="1" ht="44.25" customHeight="1">
      <c r="A205" s="203" t="s">
        <v>196</v>
      </c>
      <c r="B205" s="88">
        <v>61481922213</v>
      </c>
      <c r="C205" s="253" t="s">
        <v>249</v>
      </c>
      <c r="D205" s="221"/>
      <c r="E205" s="99"/>
      <c r="F205" s="54">
        <v>50000</v>
      </c>
      <c r="G205" s="3"/>
      <c r="H205" s="204">
        <v>50000</v>
      </c>
      <c r="I205" s="54">
        <v>0</v>
      </c>
    </row>
    <row r="206" spans="1:9" s="10" customFormat="1" ht="33.75" customHeight="1">
      <c r="A206" s="135" t="s">
        <v>198</v>
      </c>
      <c r="B206" s="88">
        <v>61481922214</v>
      </c>
      <c r="C206" s="250" t="s">
        <v>223</v>
      </c>
      <c r="D206" s="217"/>
      <c r="E206" s="97"/>
      <c r="F206" s="41">
        <v>250000</v>
      </c>
      <c r="G206" s="1"/>
      <c r="H206" s="177">
        <v>197964</v>
      </c>
      <c r="I206" s="41">
        <v>197964</v>
      </c>
    </row>
    <row r="207" spans="1:9" s="10" customFormat="1" ht="33" customHeight="1">
      <c r="A207" s="135" t="s">
        <v>199</v>
      </c>
      <c r="B207" s="88">
        <v>61481922215</v>
      </c>
      <c r="C207" s="250" t="s">
        <v>298</v>
      </c>
      <c r="D207" s="217"/>
      <c r="E207" s="97"/>
      <c r="F207" s="41">
        <v>100000</v>
      </c>
      <c r="G207" s="1"/>
      <c r="H207" s="177">
        <v>100000</v>
      </c>
      <c r="I207" s="41">
        <v>92438.48</v>
      </c>
    </row>
    <row r="208" spans="1:9" s="10" customFormat="1" ht="35.25" customHeight="1">
      <c r="A208" s="135" t="s">
        <v>200</v>
      </c>
      <c r="B208" s="102">
        <v>61481922216</v>
      </c>
      <c r="C208" s="205" t="s">
        <v>250</v>
      </c>
      <c r="D208" s="222"/>
      <c r="E208" s="96"/>
      <c r="F208" s="41">
        <v>200000</v>
      </c>
      <c r="G208" s="8"/>
      <c r="H208" s="177">
        <v>196292.84</v>
      </c>
      <c r="I208" s="41">
        <v>196292.84</v>
      </c>
    </row>
    <row r="209" spans="1:9" s="10" customFormat="1" ht="39.75" customHeight="1">
      <c r="A209" s="135" t="s">
        <v>201</v>
      </c>
      <c r="B209" s="102">
        <v>61481922217</v>
      </c>
      <c r="C209" s="243" t="s">
        <v>251</v>
      </c>
      <c r="D209" s="244"/>
      <c r="E209" s="171"/>
      <c r="F209" s="172">
        <v>100000</v>
      </c>
      <c r="G209" s="8"/>
      <c r="H209" s="181">
        <v>100000</v>
      </c>
      <c r="I209" s="41">
        <v>98865</v>
      </c>
    </row>
    <row r="210" spans="1:9" s="10" customFormat="1" ht="43.5" customHeight="1">
      <c r="A210" s="50" t="s">
        <v>207</v>
      </c>
      <c r="B210" s="173">
        <v>61481922218</v>
      </c>
      <c r="C210" s="268" t="s">
        <v>387</v>
      </c>
      <c r="D210" s="230"/>
      <c r="E210" s="170"/>
      <c r="F210" s="172">
        <v>150000</v>
      </c>
      <c r="G210" s="8"/>
      <c r="H210" s="181">
        <v>116766</v>
      </c>
      <c r="I210" s="41">
        <v>116766</v>
      </c>
    </row>
    <row r="211" spans="1:9" s="10" customFormat="1" ht="31.5" customHeight="1">
      <c r="A211" s="135" t="s">
        <v>208</v>
      </c>
      <c r="B211" s="102">
        <v>61481922219</v>
      </c>
      <c r="C211" s="245" t="s">
        <v>225</v>
      </c>
      <c r="D211" s="246"/>
      <c r="E211" s="153"/>
      <c r="F211" s="172">
        <v>250000</v>
      </c>
      <c r="G211" s="8"/>
      <c r="H211" s="181">
        <v>139932</v>
      </c>
      <c r="I211" s="41">
        <v>139932</v>
      </c>
    </row>
    <row r="212" spans="1:9" s="10" customFormat="1" ht="31.5" customHeight="1">
      <c r="A212" s="103" t="s">
        <v>292</v>
      </c>
      <c r="B212" s="104">
        <v>61481922220</v>
      </c>
      <c r="C212" s="205" t="s">
        <v>260</v>
      </c>
      <c r="D212" s="222"/>
      <c r="E212" s="96"/>
      <c r="F212" s="172">
        <v>225000</v>
      </c>
      <c r="G212" s="8"/>
      <c r="H212" s="181">
        <v>225000</v>
      </c>
      <c r="I212" s="112">
        <v>300000</v>
      </c>
    </row>
    <row r="213" spans="1:9" s="10" customFormat="1" ht="34.5" customHeight="1">
      <c r="A213" s="103" t="s">
        <v>373</v>
      </c>
      <c r="B213" s="104">
        <v>61481922221</v>
      </c>
      <c r="C213" s="205" t="s">
        <v>379</v>
      </c>
      <c r="D213" s="206"/>
      <c r="E213" s="153"/>
      <c r="F213" s="172">
        <v>0</v>
      </c>
      <c r="G213" s="8"/>
      <c r="H213" s="181">
        <v>1100000</v>
      </c>
      <c r="I213" s="54">
        <v>1080738.17</v>
      </c>
    </row>
    <row r="214" spans="1:9" s="10" customFormat="1" ht="60.75" customHeight="1">
      <c r="A214" s="103" t="s">
        <v>374</v>
      </c>
      <c r="B214" s="102">
        <v>61481922222</v>
      </c>
      <c r="C214" s="218" t="s">
        <v>386</v>
      </c>
      <c r="D214" s="219"/>
      <c r="E214" s="96"/>
      <c r="F214" s="41">
        <v>0</v>
      </c>
      <c r="G214" s="8"/>
      <c r="H214" s="177">
        <v>60000</v>
      </c>
      <c r="I214" s="41">
        <v>60000</v>
      </c>
    </row>
    <row r="215" spans="1:9" s="10" customFormat="1" ht="36" customHeight="1">
      <c r="A215" s="103" t="s">
        <v>375</v>
      </c>
      <c r="B215" s="104">
        <v>61481922223</v>
      </c>
      <c r="C215" s="205" t="s">
        <v>388</v>
      </c>
      <c r="D215" s="206"/>
      <c r="E215" s="153"/>
      <c r="F215" s="154">
        <v>0</v>
      </c>
      <c r="G215" s="8"/>
      <c r="H215" s="177">
        <v>250000</v>
      </c>
      <c r="I215" s="41">
        <v>250000</v>
      </c>
    </row>
    <row r="216" spans="1:9" s="10" customFormat="1" ht="37.5" customHeight="1">
      <c r="A216" s="103" t="s">
        <v>376</v>
      </c>
      <c r="B216" s="104">
        <v>61481922224</v>
      </c>
      <c r="C216" s="205" t="s">
        <v>389</v>
      </c>
      <c r="D216" s="206"/>
      <c r="E216" s="153"/>
      <c r="F216" s="154">
        <v>0</v>
      </c>
      <c r="G216" s="8"/>
      <c r="H216" s="177">
        <v>150000</v>
      </c>
      <c r="I216" s="41">
        <v>79217.14</v>
      </c>
    </row>
    <row r="217" spans="1:9" s="10" customFormat="1" ht="34.5" customHeight="1">
      <c r="A217" s="103" t="s">
        <v>377</v>
      </c>
      <c r="B217" s="104">
        <v>61481922225</v>
      </c>
      <c r="C217" s="205" t="s">
        <v>390</v>
      </c>
      <c r="D217" s="206"/>
      <c r="E217" s="153"/>
      <c r="F217" s="154">
        <v>0</v>
      </c>
      <c r="G217" s="8"/>
      <c r="H217" s="177">
        <v>60000</v>
      </c>
      <c r="I217" s="41">
        <v>59630.61</v>
      </c>
    </row>
    <row r="218" spans="1:9" s="10" customFormat="1" ht="34.5" customHeight="1">
      <c r="A218" s="103" t="s">
        <v>378</v>
      </c>
      <c r="B218" s="104">
        <v>61481922226</v>
      </c>
      <c r="C218" s="205" t="s">
        <v>391</v>
      </c>
      <c r="D218" s="206"/>
      <c r="E218" s="153"/>
      <c r="F218" s="154">
        <v>0</v>
      </c>
      <c r="G218" s="8"/>
      <c r="H218" s="177">
        <v>55000</v>
      </c>
      <c r="I218" s="41">
        <v>55000</v>
      </c>
    </row>
    <row r="219" spans="1:9" s="10" customFormat="1" ht="31.5" customHeight="1">
      <c r="A219" s="105" t="s">
        <v>167</v>
      </c>
      <c r="B219" s="106">
        <v>61481923</v>
      </c>
      <c r="C219" s="256" t="s">
        <v>39</v>
      </c>
      <c r="D219" s="257"/>
      <c r="E219" s="107">
        <f>E220+E221+E222</f>
        <v>230000</v>
      </c>
      <c r="F219" s="108">
        <f>F220+F221+F222</f>
        <v>250000</v>
      </c>
      <c r="G219" s="4"/>
      <c r="H219" s="81">
        <f>H220+H221+H222</f>
        <v>240000</v>
      </c>
      <c r="I219" s="198">
        <f>I220+I221+I222</f>
        <v>345000</v>
      </c>
    </row>
    <row r="220" spans="1:9" s="10" customFormat="1" ht="41.25" customHeight="1">
      <c r="A220" s="109" t="s">
        <v>168</v>
      </c>
      <c r="B220" s="110">
        <v>614819231</v>
      </c>
      <c r="C220" s="269" t="s">
        <v>183</v>
      </c>
      <c r="D220" s="263"/>
      <c r="E220" s="111">
        <v>70000</v>
      </c>
      <c r="F220" s="112">
        <v>100000</v>
      </c>
      <c r="G220" s="4"/>
      <c r="H220" s="177">
        <v>140000</v>
      </c>
      <c r="I220" s="112">
        <v>185000</v>
      </c>
    </row>
    <row r="221" spans="1:9" s="10" customFormat="1" ht="30.75" customHeight="1">
      <c r="A221" s="109" t="s">
        <v>169</v>
      </c>
      <c r="B221" s="110">
        <v>614819232</v>
      </c>
      <c r="C221" s="207" t="s">
        <v>113</v>
      </c>
      <c r="D221" s="254"/>
      <c r="E221" s="111">
        <v>60000</v>
      </c>
      <c r="F221" s="112">
        <v>30000</v>
      </c>
      <c r="G221" s="4"/>
      <c r="H221" s="177">
        <v>20000</v>
      </c>
      <c r="I221" s="112">
        <v>20000</v>
      </c>
    </row>
    <row r="222" spans="1:9" s="10" customFormat="1" ht="27.75" customHeight="1">
      <c r="A222" s="109" t="s">
        <v>170</v>
      </c>
      <c r="B222" s="110">
        <v>614819233</v>
      </c>
      <c r="C222" s="207" t="s">
        <v>114</v>
      </c>
      <c r="D222" s="254"/>
      <c r="E222" s="111">
        <v>100000</v>
      </c>
      <c r="F222" s="112">
        <v>120000</v>
      </c>
      <c r="G222" s="4"/>
      <c r="H222" s="177">
        <v>80000</v>
      </c>
      <c r="I222" s="112">
        <v>140000</v>
      </c>
    </row>
    <row r="223" spans="1:9" s="10" customFormat="1" ht="39.75" customHeight="1">
      <c r="A223" s="148" t="s">
        <v>293</v>
      </c>
      <c r="B223" s="149">
        <v>6148193</v>
      </c>
      <c r="C223" s="213" t="s">
        <v>300</v>
      </c>
      <c r="D223" s="214"/>
      <c r="E223" s="150"/>
      <c r="F223" s="140">
        <f>F224+F261</f>
        <v>3165419.61</v>
      </c>
      <c r="G223" s="158"/>
      <c r="H223" s="182">
        <f>H224+H261</f>
        <v>3015509.61</v>
      </c>
      <c r="I223" s="159">
        <f>I224+I261</f>
        <v>2567466.8800000004</v>
      </c>
    </row>
    <row r="224" spans="1:9" s="10" customFormat="1" ht="41.25" customHeight="1">
      <c r="A224" s="148" t="s">
        <v>301</v>
      </c>
      <c r="B224" s="149">
        <v>61481931</v>
      </c>
      <c r="C224" s="213" t="s">
        <v>302</v>
      </c>
      <c r="D224" s="214"/>
      <c r="E224" s="150"/>
      <c r="F224" s="141">
        <f>F225+F226+F227+F228+F229+F230+F231+F232+F233+F234+F235+F236+F237+F238+F239+F240+F241+F242+F243+F244+F245+F246+F247+F248+F249+F250+F251+F252+F253+F254+F255+F256+F257+F258+F259</f>
        <v>3148533.96</v>
      </c>
      <c r="G224" s="158"/>
      <c r="H224" s="182">
        <f>H225+H226+H227+H228+H229+H230+H231+H232+H233+H234+H235+H236+H237+H238+H239+H240+H241+H242+H243+H244+H245+H246+H247+H248+H249+H250+H251+H252+H253+H254+H255+H256+H257+H258+H259+H260</f>
        <v>2998623.96</v>
      </c>
      <c r="I224" s="159">
        <f>I225+I226+I227+I228+I229+I230+I231+I232+I233+I234+I235+I236+I237+I238+I239+I240+I241+I242+I243+I244+I245+I246+I247+I248+I249+I250+I251+I252+I253+I254+I255+I256+I257+I258+I259+I260</f>
        <v>2550581.2300000004</v>
      </c>
    </row>
    <row r="225" spans="1:9" s="10" customFormat="1" ht="27.75" customHeight="1">
      <c r="A225" s="145" t="s">
        <v>323</v>
      </c>
      <c r="B225" s="110">
        <v>614819311</v>
      </c>
      <c r="C225" s="207" t="s">
        <v>303</v>
      </c>
      <c r="D225" s="206"/>
      <c r="E225" s="146"/>
      <c r="F225" s="147">
        <v>87750</v>
      </c>
      <c r="G225" s="4"/>
      <c r="H225" s="121">
        <v>87750</v>
      </c>
      <c r="I225" s="112">
        <v>87750</v>
      </c>
    </row>
    <row r="226" spans="1:9" s="10" customFormat="1" ht="33.75" customHeight="1">
      <c r="A226" s="145" t="s">
        <v>324</v>
      </c>
      <c r="B226" s="110">
        <v>614819312</v>
      </c>
      <c r="C226" s="207" t="s">
        <v>304</v>
      </c>
      <c r="D226" s="206"/>
      <c r="E226" s="146"/>
      <c r="F226" s="147">
        <v>434113.41</v>
      </c>
      <c r="G226" s="4"/>
      <c r="H226" s="121">
        <v>434113.41</v>
      </c>
      <c r="I226" s="112">
        <v>436871.28</v>
      </c>
    </row>
    <row r="227" spans="1:9" s="10" customFormat="1" ht="27.75" customHeight="1">
      <c r="A227" s="145" t="s">
        <v>325</v>
      </c>
      <c r="B227" s="110">
        <v>614819313</v>
      </c>
      <c r="C227" s="207" t="s">
        <v>305</v>
      </c>
      <c r="D227" s="206"/>
      <c r="E227" s="146"/>
      <c r="F227" s="147">
        <v>195386.87</v>
      </c>
      <c r="G227" s="4"/>
      <c r="H227" s="121">
        <v>195386.87</v>
      </c>
      <c r="I227" s="112">
        <v>195386.87</v>
      </c>
    </row>
    <row r="228" spans="1:9" s="10" customFormat="1" ht="36" customHeight="1">
      <c r="A228" s="145" t="s">
        <v>326</v>
      </c>
      <c r="B228" s="110">
        <v>614819314</v>
      </c>
      <c r="C228" s="207" t="s">
        <v>306</v>
      </c>
      <c r="D228" s="206"/>
      <c r="E228" s="146"/>
      <c r="F228" s="147">
        <v>1848.6</v>
      </c>
      <c r="G228" s="4"/>
      <c r="H228" s="121">
        <v>1848.6</v>
      </c>
      <c r="I228" s="112">
        <v>1848.6</v>
      </c>
    </row>
    <row r="229" spans="1:9" s="10" customFormat="1" ht="34.5" customHeight="1">
      <c r="A229" s="145" t="s">
        <v>327</v>
      </c>
      <c r="B229" s="110">
        <v>614819315</v>
      </c>
      <c r="C229" s="207" t="s">
        <v>307</v>
      </c>
      <c r="D229" s="206"/>
      <c r="E229" s="146"/>
      <c r="F229" s="147">
        <v>1474.2</v>
      </c>
      <c r="G229" s="4"/>
      <c r="H229" s="121">
        <v>1474.2</v>
      </c>
      <c r="I229" s="112">
        <v>1474.2</v>
      </c>
    </row>
    <row r="230" spans="1:9" s="10" customFormat="1" ht="35.25" customHeight="1">
      <c r="A230" s="145" t="s">
        <v>328</v>
      </c>
      <c r="B230" s="110">
        <v>614819316</v>
      </c>
      <c r="C230" s="207" t="s">
        <v>308</v>
      </c>
      <c r="D230" s="206"/>
      <c r="E230" s="146"/>
      <c r="F230" s="147">
        <v>1287</v>
      </c>
      <c r="G230" s="4"/>
      <c r="H230" s="121">
        <v>1287</v>
      </c>
      <c r="I230" s="112">
        <v>1287</v>
      </c>
    </row>
    <row r="231" spans="1:9" s="10" customFormat="1" ht="27.75" customHeight="1">
      <c r="A231" s="145" t="s">
        <v>329</v>
      </c>
      <c r="B231" s="110">
        <v>614819317</v>
      </c>
      <c r="C231" s="207" t="s">
        <v>309</v>
      </c>
      <c r="D231" s="206"/>
      <c r="E231" s="146"/>
      <c r="F231" s="147">
        <v>324051.13</v>
      </c>
      <c r="G231" s="4"/>
      <c r="H231" s="121">
        <v>324051.13</v>
      </c>
      <c r="I231" s="54">
        <v>82867.92</v>
      </c>
    </row>
    <row r="232" spans="1:9" s="10" customFormat="1" ht="37.5" customHeight="1">
      <c r="A232" s="145" t="s">
        <v>330</v>
      </c>
      <c r="B232" s="110">
        <v>614819318</v>
      </c>
      <c r="C232" s="207" t="s">
        <v>384</v>
      </c>
      <c r="D232" s="206"/>
      <c r="E232" s="146"/>
      <c r="F232" s="147">
        <v>327010.75</v>
      </c>
      <c r="G232" s="4"/>
      <c r="H232" s="121">
        <v>327010.75</v>
      </c>
      <c r="I232" s="112">
        <v>326917.15</v>
      </c>
    </row>
    <row r="233" spans="1:9" s="10" customFormat="1" ht="34.5" customHeight="1">
      <c r="A233" s="145" t="s">
        <v>331</v>
      </c>
      <c r="B233" s="110">
        <v>614819319</v>
      </c>
      <c r="C233" s="207" t="s">
        <v>310</v>
      </c>
      <c r="D233" s="206"/>
      <c r="E233" s="146"/>
      <c r="F233" s="147">
        <v>11638.27</v>
      </c>
      <c r="G233" s="4"/>
      <c r="H233" s="121">
        <v>11638.27</v>
      </c>
      <c r="I233" s="54">
        <v>11638.27</v>
      </c>
    </row>
    <row r="234" spans="1:9" s="10" customFormat="1" ht="27.75" customHeight="1">
      <c r="A234" s="145" t="s">
        <v>332</v>
      </c>
      <c r="B234" s="110">
        <v>6148193110</v>
      </c>
      <c r="C234" s="207" t="s">
        <v>311</v>
      </c>
      <c r="D234" s="206"/>
      <c r="E234" s="146"/>
      <c r="F234" s="147">
        <v>6990.75</v>
      </c>
      <c r="G234" s="4"/>
      <c r="H234" s="121">
        <v>6990.75</v>
      </c>
      <c r="I234" s="112">
        <v>6990.75</v>
      </c>
    </row>
    <row r="235" spans="1:9" s="10" customFormat="1" ht="34.5" customHeight="1">
      <c r="A235" s="145" t="s">
        <v>333</v>
      </c>
      <c r="B235" s="110">
        <v>6148193111</v>
      </c>
      <c r="C235" s="207" t="s">
        <v>312</v>
      </c>
      <c r="D235" s="206"/>
      <c r="E235" s="146"/>
      <c r="F235" s="147">
        <v>3492.45</v>
      </c>
      <c r="G235" s="4"/>
      <c r="H235" s="121">
        <v>3492.45</v>
      </c>
      <c r="I235" s="112">
        <v>3492.45</v>
      </c>
    </row>
    <row r="236" spans="1:9" s="10" customFormat="1" ht="35.25" customHeight="1">
      <c r="A236" s="145" t="s">
        <v>334</v>
      </c>
      <c r="B236" s="110">
        <v>6148193112</v>
      </c>
      <c r="C236" s="207" t="s">
        <v>313</v>
      </c>
      <c r="D236" s="206"/>
      <c r="E236" s="146"/>
      <c r="F236" s="147">
        <v>1170</v>
      </c>
      <c r="G236" s="4"/>
      <c r="H236" s="121">
        <v>1170</v>
      </c>
      <c r="I236" s="112">
        <v>1170</v>
      </c>
    </row>
    <row r="237" spans="1:9" s="10" customFormat="1" ht="33.75" customHeight="1">
      <c r="A237" s="145" t="s">
        <v>335</v>
      </c>
      <c r="B237" s="110">
        <v>6148193113</v>
      </c>
      <c r="C237" s="207" t="s">
        <v>314</v>
      </c>
      <c r="D237" s="206"/>
      <c r="E237" s="146"/>
      <c r="F237" s="147">
        <v>924.3</v>
      </c>
      <c r="G237" s="4"/>
      <c r="H237" s="121">
        <v>924.3</v>
      </c>
      <c r="I237" s="112">
        <v>924.3</v>
      </c>
    </row>
    <row r="238" spans="1:9" s="10" customFormat="1" ht="34.5" customHeight="1">
      <c r="A238" s="145" t="s">
        <v>336</v>
      </c>
      <c r="B238" s="110">
        <v>6148193114</v>
      </c>
      <c r="C238" s="207" t="s">
        <v>315</v>
      </c>
      <c r="D238" s="206"/>
      <c r="E238" s="146"/>
      <c r="F238" s="147">
        <v>737.1</v>
      </c>
      <c r="G238" s="4"/>
      <c r="H238" s="121">
        <v>737.1</v>
      </c>
      <c r="I238" s="112">
        <v>737.1</v>
      </c>
    </row>
    <row r="239" spans="1:9" s="10" customFormat="1" ht="35.25" customHeight="1">
      <c r="A239" s="145" t="s">
        <v>337</v>
      </c>
      <c r="B239" s="110">
        <v>6148193115</v>
      </c>
      <c r="C239" s="207" t="s">
        <v>316</v>
      </c>
      <c r="D239" s="206"/>
      <c r="E239" s="146"/>
      <c r="F239" s="147">
        <v>2267.4</v>
      </c>
      <c r="G239" s="4"/>
      <c r="H239" s="121">
        <v>2267.4</v>
      </c>
      <c r="I239" s="112">
        <v>2267.4</v>
      </c>
    </row>
    <row r="240" spans="1:9" s="10" customFormat="1" ht="36" customHeight="1">
      <c r="A240" s="145" t="s">
        <v>338</v>
      </c>
      <c r="B240" s="110">
        <v>6148193116</v>
      </c>
      <c r="C240" s="207" t="s">
        <v>317</v>
      </c>
      <c r="D240" s="206"/>
      <c r="E240" s="146"/>
      <c r="F240" s="147">
        <v>7008.3</v>
      </c>
      <c r="G240" s="4"/>
      <c r="H240" s="121">
        <v>7008.3</v>
      </c>
      <c r="I240" s="112">
        <v>2803.32</v>
      </c>
    </row>
    <row r="241" spans="1:9" s="10" customFormat="1" ht="37.5" customHeight="1">
      <c r="A241" s="145" t="s">
        <v>339</v>
      </c>
      <c r="B241" s="110">
        <v>6148193117</v>
      </c>
      <c r="C241" s="207" t="s">
        <v>318</v>
      </c>
      <c r="D241" s="206"/>
      <c r="E241" s="146"/>
      <c r="F241" s="147">
        <v>5850</v>
      </c>
      <c r="G241" s="4"/>
      <c r="H241" s="121">
        <v>5850</v>
      </c>
      <c r="I241" s="112">
        <v>5850</v>
      </c>
    </row>
    <row r="242" spans="1:9" s="10" customFormat="1" ht="36" customHeight="1">
      <c r="A242" s="145" t="s">
        <v>340</v>
      </c>
      <c r="B242" s="110">
        <v>6148193118</v>
      </c>
      <c r="C242" s="207" t="s">
        <v>319</v>
      </c>
      <c r="D242" s="206"/>
      <c r="E242" s="146"/>
      <c r="F242" s="147">
        <v>6450.22</v>
      </c>
      <c r="G242" s="4"/>
      <c r="H242" s="121">
        <v>6540.22</v>
      </c>
      <c r="I242" s="112">
        <v>6540.22</v>
      </c>
    </row>
    <row r="243" spans="1:9" s="10" customFormat="1" ht="34.5" customHeight="1">
      <c r="A243" s="145" t="s">
        <v>341</v>
      </c>
      <c r="B243" s="110">
        <v>6148193119</v>
      </c>
      <c r="C243" s="207" t="s">
        <v>320</v>
      </c>
      <c r="D243" s="206"/>
      <c r="E243" s="146"/>
      <c r="F243" s="147">
        <v>6786</v>
      </c>
      <c r="G243" s="4"/>
      <c r="H243" s="121">
        <v>6786</v>
      </c>
      <c r="I243" s="112">
        <v>2825.7</v>
      </c>
    </row>
    <row r="244" spans="1:9" s="10" customFormat="1" ht="37.5" customHeight="1">
      <c r="A244" s="145" t="s">
        <v>342</v>
      </c>
      <c r="B244" s="110">
        <v>6148193120</v>
      </c>
      <c r="C244" s="207" t="s">
        <v>321</v>
      </c>
      <c r="D244" s="206"/>
      <c r="E244" s="146"/>
      <c r="F244" s="147">
        <v>4967.55</v>
      </c>
      <c r="G244" s="4"/>
      <c r="H244" s="121">
        <v>4967.55</v>
      </c>
      <c r="I244" s="112">
        <v>4967.55</v>
      </c>
    </row>
    <row r="245" spans="1:9" s="10" customFormat="1" ht="37.5" customHeight="1">
      <c r="A245" s="145" t="s">
        <v>343</v>
      </c>
      <c r="B245" s="110">
        <v>6148193121</v>
      </c>
      <c r="C245" s="207" t="s">
        <v>322</v>
      </c>
      <c r="D245" s="206"/>
      <c r="E245" s="146"/>
      <c r="F245" s="112">
        <v>4013.1</v>
      </c>
      <c r="G245" s="4"/>
      <c r="H245" s="177">
        <v>4013.1</v>
      </c>
      <c r="I245" s="112">
        <v>4013.1</v>
      </c>
    </row>
    <row r="246" spans="1:9" s="10" customFormat="1" ht="37.5" customHeight="1">
      <c r="A246" s="145" t="s">
        <v>357</v>
      </c>
      <c r="B246" s="110">
        <v>6148193122</v>
      </c>
      <c r="C246" s="207" t="s">
        <v>344</v>
      </c>
      <c r="D246" s="206"/>
      <c r="E246" s="146"/>
      <c r="F246" s="112">
        <v>2384.32</v>
      </c>
      <c r="G246" s="4"/>
      <c r="H246" s="177">
        <v>2384.32</v>
      </c>
      <c r="I246" s="112">
        <v>2384.22</v>
      </c>
    </row>
    <row r="247" spans="1:9" s="10" customFormat="1" ht="37.5" customHeight="1">
      <c r="A247" s="145" t="s">
        <v>358</v>
      </c>
      <c r="B247" s="110">
        <v>6148193123</v>
      </c>
      <c r="C247" s="207" t="s">
        <v>345</v>
      </c>
      <c r="D247" s="206"/>
      <c r="E247" s="146"/>
      <c r="F247" s="112">
        <v>33932.24</v>
      </c>
      <c r="G247" s="4"/>
      <c r="H247" s="177">
        <v>33932.24</v>
      </c>
      <c r="I247" s="112">
        <v>33932.34</v>
      </c>
    </row>
    <row r="248" spans="1:9" s="10" customFormat="1" ht="37.5" customHeight="1">
      <c r="A248" s="145" t="s">
        <v>359</v>
      </c>
      <c r="B248" s="110">
        <v>6148193124</v>
      </c>
      <c r="C248" s="207" t="s">
        <v>346</v>
      </c>
      <c r="D248" s="206"/>
      <c r="E248" s="146"/>
      <c r="F248" s="112">
        <v>40000</v>
      </c>
      <c r="G248" s="4"/>
      <c r="H248" s="177">
        <v>40000</v>
      </c>
      <c r="I248" s="112">
        <v>0</v>
      </c>
    </row>
    <row r="249" spans="1:9" s="10" customFormat="1" ht="37.5" customHeight="1">
      <c r="A249" s="145" t="s">
        <v>360</v>
      </c>
      <c r="B249" s="110">
        <v>6148193125</v>
      </c>
      <c r="C249" s="207" t="s">
        <v>347</v>
      </c>
      <c r="D249" s="206"/>
      <c r="E249" s="146"/>
      <c r="F249" s="112">
        <v>65000</v>
      </c>
      <c r="G249" s="4"/>
      <c r="H249" s="177">
        <v>65000</v>
      </c>
      <c r="I249" s="112">
        <v>44354.7</v>
      </c>
    </row>
    <row r="250" spans="1:9" s="10" customFormat="1" ht="37.5" customHeight="1">
      <c r="A250" s="145" t="s">
        <v>361</v>
      </c>
      <c r="B250" s="110">
        <v>6148193126</v>
      </c>
      <c r="C250" s="207" t="s">
        <v>348</v>
      </c>
      <c r="D250" s="206"/>
      <c r="E250" s="146"/>
      <c r="F250" s="112">
        <v>120000</v>
      </c>
      <c r="G250" s="4"/>
      <c r="H250" s="177">
        <v>120000</v>
      </c>
      <c r="I250" s="112">
        <v>102987.26</v>
      </c>
    </row>
    <row r="251" spans="1:9" s="10" customFormat="1" ht="37.5" customHeight="1">
      <c r="A251" s="145" t="s">
        <v>362</v>
      </c>
      <c r="B251" s="110">
        <v>6148193127</v>
      </c>
      <c r="C251" s="207" t="s">
        <v>349</v>
      </c>
      <c r="D251" s="206"/>
      <c r="E251" s="146"/>
      <c r="F251" s="112">
        <v>60000</v>
      </c>
      <c r="G251" s="4"/>
      <c r="H251" s="177">
        <v>60000</v>
      </c>
      <c r="I251" s="112">
        <v>0</v>
      </c>
    </row>
    <row r="252" spans="1:9" s="10" customFormat="1" ht="37.5" customHeight="1">
      <c r="A252" s="145" t="s">
        <v>363</v>
      </c>
      <c r="B252" s="110">
        <v>6148193128</v>
      </c>
      <c r="C252" s="207" t="s">
        <v>350</v>
      </c>
      <c r="D252" s="206"/>
      <c r="E252" s="146"/>
      <c r="F252" s="112">
        <v>50000</v>
      </c>
      <c r="G252" s="4"/>
      <c r="H252" s="177">
        <v>50000</v>
      </c>
      <c r="I252" s="112">
        <v>46800</v>
      </c>
    </row>
    <row r="253" spans="1:9" s="10" customFormat="1" ht="37.5" customHeight="1">
      <c r="A253" s="145" t="s">
        <v>364</v>
      </c>
      <c r="B253" s="110">
        <v>6148193129</v>
      </c>
      <c r="C253" s="207" t="s">
        <v>351</v>
      </c>
      <c r="D253" s="206"/>
      <c r="E253" s="146"/>
      <c r="F253" s="112">
        <v>190000</v>
      </c>
      <c r="G253" s="4"/>
      <c r="H253" s="177">
        <v>190000</v>
      </c>
      <c r="I253" s="112">
        <v>168779.05</v>
      </c>
    </row>
    <row r="254" spans="1:9" s="10" customFormat="1" ht="37.5" customHeight="1">
      <c r="A254" s="145" t="s">
        <v>365</v>
      </c>
      <c r="B254" s="110">
        <v>6148193130</v>
      </c>
      <c r="C254" s="207" t="s">
        <v>352</v>
      </c>
      <c r="D254" s="206"/>
      <c r="E254" s="146"/>
      <c r="F254" s="112">
        <v>500000</v>
      </c>
      <c r="G254" s="4"/>
      <c r="H254" s="177">
        <v>0</v>
      </c>
      <c r="I254" s="112">
        <v>0</v>
      </c>
    </row>
    <row r="255" spans="1:9" s="10" customFormat="1" ht="37.5" customHeight="1">
      <c r="A255" s="145" t="s">
        <v>366</v>
      </c>
      <c r="B255" s="110">
        <v>6148193131</v>
      </c>
      <c r="C255" s="207" t="s">
        <v>353</v>
      </c>
      <c r="D255" s="206"/>
      <c r="E255" s="146"/>
      <c r="F255" s="112">
        <v>100000</v>
      </c>
      <c r="G255" s="4"/>
      <c r="H255" s="177">
        <v>100000</v>
      </c>
      <c r="I255" s="112">
        <v>97240.02</v>
      </c>
    </row>
    <row r="256" spans="1:9" s="10" customFormat="1" ht="37.5" customHeight="1">
      <c r="A256" s="145" t="s">
        <v>367</v>
      </c>
      <c r="B256" s="110">
        <v>6148193132</v>
      </c>
      <c r="C256" s="207" t="s">
        <v>354</v>
      </c>
      <c r="D256" s="206"/>
      <c r="E256" s="146"/>
      <c r="F256" s="112">
        <v>100000</v>
      </c>
      <c r="G256" s="4"/>
      <c r="H256" s="177">
        <v>100000</v>
      </c>
      <c r="I256" s="112">
        <v>65697.89</v>
      </c>
    </row>
    <row r="257" spans="1:9" s="10" customFormat="1" ht="37.5" customHeight="1">
      <c r="A257" s="145" t="s">
        <v>368</v>
      </c>
      <c r="B257" s="110">
        <v>6148193133</v>
      </c>
      <c r="C257" s="207" t="s">
        <v>355</v>
      </c>
      <c r="D257" s="206"/>
      <c r="E257" s="146"/>
      <c r="F257" s="112">
        <v>100000</v>
      </c>
      <c r="G257" s="4"/>
      <c r="H257" s="177">
        <v>100000</v>
      </c>
      <c r="I257" s="54">
        <v>97851.24</v>
      </c>
    </row>
    <row r="258" spans="1:9" s="10" customFormat="1" ht="37.5" customHeight="1">
      <c r="A258" s="145" t="s">
        <v>369</v>
      </c>
      <c r="B258" s="110">
        <v>6148193134</v>
      </c>
      <c r="C258" s="207" t="s">
        <v>356</v>
      </c>
      <c r="D258" s="206"/>
      <c r="E258" s="146"/>
      <c r="F258" s="112">
        <v>52000</v>
      </c>
      <c r="G258" s="4"/>
      <c r="H258" s="177">
        <v>52000</v>
      </c>
      <c r="I258" s="112">
        <v>51931.33</v>
      </c>
    </row>
    <row r="259" spans="1:9" s="10" customFormat="1" ht="37.5" customHeight="1">
      <c r="A259" s="145" t="s">
        <v>370</v>
      </c>
      <c r="B259" s="110">
        <v>6148193135</v>
      </c>
      <c r="C259" s="207" t="s">
        <v>385</v>
      </c>
      <c r="D259" s="212"/>
      <c r="E259" s="146"/>
      <c r="F259" s="166">
        <v>300000</v>
      </c>
      <c r="G259" s="169"/>
      <c r="H259" s="180">
        <v>150000</v>
      </c>
      <c r="I259" s="112">
        <v>150000</v>
      </c>
    </row>
    <row r="260" spans="1:9" s="10" customFormat="1" ht="37.5" customHeight="1">
      <c r="A260" s="175" t="s">
        <v>394</v>
      </c>
      <c r="B260" s="110">
        <v>6148193136</v>
      </c>
      <c r="C260" s="207" t="s">
        <v>397</v>
      </c>
      <c r="D260" s="206"/>
      <c r="E260" s="146"/>
      <c r="F260" s="166">
        <v>0</v>
      </c>
      <c r="G260" s="169"/>
      <c r="H260" s="180">
        <v>500000</v>
      </c>
      <c r="I260" s="112">
        <v>500000</v>
      </c>
    </row>
    <row r="261" spans="1:9" s="10" customFormat="1" ht="37.5" customHeight="1">
      <c r="A261" s="148" t="s">
        <v>371</v>
      </c>
      <c r="B261" s="149">
        <v>61481932</v>
      </c>
      <c r="C261" s="213" t="s">
        <v>372</v>
      </c>
      <c r="D261" s="214"/>
      <c r="E261" s="150"/>
      <c r="F261" s="151">
        <v>16885.65</v>
      </c>
      <c r="G261" s="152"/>
      <c r="H261" s="183">
        <v>16885.65</v>
      </c>
      <c r="I261" s="159">
        <v>16885.65</v>
      </c>
    </row>
    <row r="262" spans="1:9" s="10" customFormat="1" ht="27.75" customHeight="1">
      <c r="A262" s="145"/>
      <c r="B262" s="110"/>
      <c r="C262" s="207"/>
      <c r="D262" s="206"/>
      <c r="E262" s="146"/>
      <c r="F262" s="112"/>
      <c r="G262" s="4"/>
      <c r="H262" s="155"/>
      <c r="I262" s="112"/>
    </row>
    <row r="263" spans="1:9" s="10" customFormat="1" ht="30.75" customHeight="1">
      <c r="A263" s="113" t="s">
        <v>64</v>
      </c>
      <c r="B263" s="35">
        <v>616000</v>
      </c>
      <c r="C263" s="223" t="s">
        <v>190</v>
      </c>
      <c r="D263" s="255"/>
      <c r="E263" s="114">
        <v>125000</v>
      </c>
      <c r="F263" s="115">
        <v>40000</v>
      </c>
      <c r="G263" s="2"/>
      <c r="H263" s="86">
        <v>40000</v>
      </c>
      <c r="I263" s="196">
        <v>38000</v>
      </c>
    </row>
    <row r="264" spans="1:9" s="10" customFormat="1" ht="33" customHeight="1">
      <c r="A264" s="113" t="s">
        <v>65</v>
      </c>
      <c r="B264" s="52"/>
      <c r="C264" s="223" t="s">
        <v>191</v>
      </c>
      <c r="D264" s="255"/>
      <c r="E264" s="114">
        <v>300000</v>
      </c>
      <c r="F264" s="116">
        <v>434217.4</v>
      </c>
      <c r="G264" s="2"/>
      <c r="H264" s="184">
        <v>302247.1</v>
      </c>
      <c r="I264" s="196">
        <v>323841.31</v>
      </c>
    </row>
    <row r="265" spans="1:9" s="10" customFormat="1" ht="40.5" customHeight="1">
      <c r="A265" s="117" t="s">
        <v>66</v>
      </c>
      <c r="B265" s="35">
        <v>821000</v>
      </c>
      <c r="C265" s="231" t="s">
        <v>192</v>
      </c>
      <c r="D265" s="232"/>
      <c r="E265" s="118" t="e">
        <f>#REF!+E266+E267+#REF!+E271+#REF!+E273+#REF!+#REF!+#REF!</f>
        <v>#REF!</v>
      </c>
      <c r="F265" s="37">
        <f>F266+F267+F270+F271+F272+F273+F274+F275+F276+F277</f>
        <v>742858.76</v>
      </c>
      <c r="G265" s="2"/>
      <c r="H265" s="86">
        <f>H266+H267+H270+H271+H272+H273+H274+H275+H276+H277</f>
        <v>678581.0099999999</v>
      </c>
      <c r="I265" s="196">
        <f>I266+I267+I268+I269+I270+I271+I272+I273+I274+I275+I276+I277</f>
        <v>753272.1999999998</v>
      </c>
    </row>
    <row r="266" spans="1:9" s="10" customFormat="1" ht="36" customHeight="1">
      <c r="A266" s="50"/>
      <c r="B266" s="53">
        <v>821311</v>
      </c>
      <c r="C266" s="205" t="s">
        <v>148</v>
      </c>
      <c r="D266" s="222"/>
      <c r="E266" s="96">
        <v>20000</v>
      </c>
      <c r="F266" s="112">
        <v>30000</v>
      </c>
      <c r="G266" s="6"/>
      <c r="H266" s="177">
        <v>30000</v>
      </c>
      <c r="I266" s="41">
        <v>7000</v>
      </c>
    </row>
    <row r="267" spans="1:9" s="10" customFormat="1" ht="36" customHeight="1">
      <c r="A267" s="50"/>
      <c r="B267" s="53">
        <v>821312</v>
      </c>
      <c r="C267" s="205" t="s">
        <v>49</v>
      </c>
      <c r="D267" s="222"/>
      <c r="E267" s="96">
        <v>30000</v>
      </c>
      <c r="F267" s="41">
        <v>36416.8</v>
      </c>
      <c r="G267" s="2"/>
      <c r="H267" s="177">
        <v>26416.8</v>
      </c>
      <c r="I267" s="41">
        <v>38000</v>
      </c>
    </row>
    <row r="268" spans="1:9" s="10" customFormat="1" ht="36" customHeight="1">
      <c r="A268" s="50"/>
      <c r="B268" s="53">
        <v>821312</v>
      </c>
      <c r="C268" s="205" t="s">
        <v>402</v>
      </c>
      <c r="D268" s="206"/>
      <c r="E268" s="96"/>
      <c r="F268" s="41">
        <v>0</v>
      </c>
      <c r="G268" s="2"/>
      <c r="H268" s="177">
        <v>0</v>
      </c>
      <c r="I268" s="41">
        <v>67820.22</v>
      </c>
    </row>
    <row r="269" spans="1:9" s="10" customFormat="1" ht="36" customHeight="1">
      <c r="A269" s="50"/>
      <c r="B269" s="53">
        <v>821313</v>
      </c>
      <c r="C269" s="205" t="s">
        <v>401</v>
      </c>
      <c r="D269" s="206"/>
      <c r="E269" s="96"/>
      <c r="F269" s="41">
        <v>0</v>
      </c>
      <c r="G269" s="2"/>
      <c r="H269" s="177">
        <v>0</v>
      </c>
      <c r="I269" s="41">
        <v>38944.33</v>
      </c>
    </row>
    <row r="270" spans="1:9" s="10" customFormat="1" ht="30.75" customHeight="1">
      <c r="A270" s="75"/>
      <c r="B270" s="119">
        <v>821313</v>
      </c>
      <c r="C270" s="220" t="s">
        <v>202</v>
      </c>
      <c r="D270" s="221"/>
      <c r="E270" s="90"/>
      <c r="F270" s="54">
        <v>40000</v>
      </c>
      <c r="G270" s="20"/>
      <c r="H270" s="177">
        <v>40000</v>
      </c>
      <c r="I270" s="41">
        <v>40000</v>
      </c>
    </row>
    <row r="271" spans="1:9" s="10" customFormat="1" ht="32.25" customHeight="1">
      <c r="A271" s="50"/>
      <c r="B271" s="53">
        <v>821321</v>
      </c>
      <c r="C271" s="205" t="s">
        <v>50</v>
      </c>
      <c r="D271" s="222"/>
      <c r="E271" s="96">
        <v>100000</v>
      </c>
      <c r="F271" s="42">
        <v>70000</v>
      </c>
      <c r="G271" s="2"/>
      <c r="H271" s="177">
        <v>55000</v>
      </c>
      <c r="I271" s="41">
        <v>55985.4</v>
      </c>
    </row>
    <row r="272" spans="1:9" s="10" customFormat="1" ht="36.75" customHeight="1">
      <c r="A272" s="50"/>
      <c r="B272" s="53">
        <v>821321</v>
      </c>
      <c r="C272" s="205" t="s">
        <v>382</v>
      </c>
      <c r="D272" s="206"/>
      <c r="E272" s="96"/>
      <c r="F272" s="42">
        <v>91800</v>
      </c>
      <c r="G272" s="2"/>
      <c r="H272" s="177">
        <v>91800</v>
      </c>
      <c r="I272" s="41">
        <v>91800</v>
      </c>
    </row>
    <row r="273" spans="1:9" s="10" customFormat="1" ht="32.25" customHeight="1">
      <c r="A273" s="57"/>
      <c r="B273" s="120">
        <v>821319</v>
      </c>
      <c r="C273" s="218" t="s">
        <v>132</v>
      </c>
      <c r="D273" s="219"/>
      <c r="E273" s="121">
        <v>5000</v>
      </c>
      <c r="F273" s="112">
        <v>10000</v>
      </c>
      <c r="G273" s="12"/>
      <c r="H273" s="177">
        <v>10000</v>
      </c>
      <c r="I273" s="41">
        <v>6000</v>
      </c>
    </row>
    <row r="274" spans="1:9" s="10" customFormat="1" ht="33" customHeight="1">
      <c r="A274" s="57"/>
      <c r="B274" s="119">
        <v>821341</v>
      </c>
      <c r="C274" s="98" t="s">
        <v>274</v>
      </c>
      <c r="D274" s="122"/>
      <c r="E274" s="90"/>
      <c r="F274" s="54">
        <v>40000</v>
      </c>
      <c r="G274" s="12"/>
      <c r="H274" s="177">
        <v>39768.17</v>
      </c>
      <c r="I274" s="41">
        <v>39768.17</v>
      </c>
    </row>
    <row r="275" spans="1:9" s="10" customFormat="1" ht="30.75" customHeight="1">
      <c r="A275" s="50"/>
      <c r="B275" s="53">
        <v>821351</v>
      </c>
      <c r="C275" s="205" t="s">
        <v>203</v>
      </c>
      <c r="D275" s="217"/>
      <c r="E275" s="96"/>
      <c r="F275" s="112">
        <v>349641.96</v>
      </c>
      <c r="G275" s="5"/>
      <c r="H275" s="177">
        <v>319641.96</v>
      </c>
      <c r="I275" s="41">
        <v>307000</v>
      </c>
    </row>
    <row r="276" spans="1:9" s="10" customFormat="1" ht="29.25" customHeight="1">
      <c r="A276" s="50"/>
      <c r="B276" s="53">
        <v>821361</v>
      </c>
      <c r="C276" s="205" t="s">
        <v>295</v>
      </c>
      <c r="D276" s="206"/>
      <c r="E276" s="96"/>
      <c r="F276" s="112">
        <v>65000</v>
      </c>
      <c r="G276" s="5"/>
      <c r="H276" s="177">
        <v>55954.08</v>
      </c>
      <c r="I276" s="41">
        <v>55954.08</v>
      </c>
    </row>
    <row r="277" spans="1:9" s="10" customFormat="1" ht="30.75" customHeight="1">
      <c r="A277" s="50"/>
      <c r="B277" s="53">
        <v>821410</v>
      </c>
      <c r="C277" s="205" t="s">
        <v>204</v>
      </c>
      <c r="D277" s="217"/>
      <c r="E277" s="96"/>
      <c r="F277" s="112">
        <v>10000</v>
      </c>
      <c r="G277" s="5"/>
      <c r="H277" s="177">
        <v>10000</v>
      </c>
      <c r="I277" s="41">
        <v>5000</v>
      </c>
    </row>
    <row r="278" spans="1:9" s="10" customFormat="1" ht="27" customHeight="1">
      <c r="A278" s="117" t="s">
        <v>67</v>
      </c>
      <c r="B278" s="123">
        <v>823000</v>
      </c>
      <c r="C278" s="223" t="s">
        <v>193</v>
      </c>
      <c r="D278" s="224"/>
      <c r="E278" s="87">
        <v>450000</v>
      </c>
      <c r="F278" s="37">
        <v>290000</v>
      </c>
      <c r="G278" s="157"/>
      <c r="H278" s="86">
        <v>290000</v>
      </c>
      <c r="I278" s="196">
        <v>270000</v>
      </c>
    </row>
    <row r="279" spans="1:9" s="10" customFormat="1" ht="42" customHeight="1">
      <c r="A279" s="124"/>
      <c r="B279" s="125"/>
      <c r="C279" s="251" t="s">
        <v>179</v>
      </c>
      <c r="D279" s="252"/>
      <c r="E279" s="126">
        <v>23244264.66</v>
      </c>
      <c r="F279" s="127">
        <f>F52</f>
        <v>17344014.650000002</v>
      </c>
      <c r="G279" s="2"/>
      <c r="H279" s="185">
        <f>H52</f>
        <v>17700000</v>
      </c>
      <c r="I279" s="197">
        <f>I52</f>
        <v>17700000</v>
      </c>
    </row>
    <row r="280" spans="1:9" s="10" customFormat="1" ht="30" customHeight="1">
      <c r="A280" s="29"/>
      <c r="B280" s="30"/>
      <c r="C280" s="29"/>
      <c r="D280" s="31"/>
      <c r="E280" s="28"/>
      <c r="F280" s="29"/>
      <c r="G280" s="2"/>
      <c r="H280" s="155"/>
      <c r="I280" s="1"/>
    </row>
    <row r="281" spans="1:9" s="10" customFormat="1" ht="36.75" customHeight="1">
      <c r="A281" s="29"/>
      <c r="B281" s="30"/>
      <c r="C281" s="215" t="s">
        <v>212</v>
      </c>
      <c r="D281" s="215"/>
      <c r="E281" s="215"/>
      <c r="F281" s="215"/>
      <c r="G281" s="215"/>
      <c r="H281" s="215"/>
      <c r="I281" s="1"/>
    </row>
    <row r="282" spans="1:9" s="10" customFormat="1" ht="23.25" customHeight="1">
      <c r="A282" s="128"/>
      <c r="B282" s="128"/>
      <c r="C282" s="216" t="s">
        <v>211</v>
      </c>
      <c r="D282" s="216"/>
      <c r="E282" s="216"/>
      <c r="F282" s="216"/>
      <c r="G282" s="216"/>
      <c r="H282" s="216"/>
      <c r="I282" s="1"/>
    </row>
    <row r="283" spans="1:9" s="10" customFormat="1" ht="33.75" customHeight="1">
      <c r="A283" s="22"/>
      <c r="B283" s="129"/>
      <c r="C283" s="247"/>
      <c r="D283" s="247"/>
      <c r="E283" s="129"/>
      <c r="F283" s="129"/>
      <c r="G283" s="2"/>
      <c r="H283" s="155"/>
      <c r="I283" s="1"/>
    </row>
    <row r="284" spans="1:9" s="10" customFormat="1" ht="32.25" customHeight="1">
      <c r="A284" s="22"/>
      <c r="B284" s="129"/>
      <c r="C284" s="129"/>
      <c r="D284" s="129"/>
      <c r="E284" s="129"/>
      <c r="F284" s="129"/>
      <c r="G284" s="2"/>
      <c r="H284" s="155"/>
      <c r="I284" s="1"/>
    </row>
    <row r="285" spans="1:9" s="10" customFormat="1" ht="33.75" customHeight="1">
      <c r="A285" s="29"/>
      <c r="B285" s="30"/>
      <c r="C285" s="130"/>
      <c r="D285" s="31"/>
      <c r="E285" s="28"/>
      <c r="F285" s="31"/>
      <c r="G285" s="2"/>
      <c r="H285" s="155"/>
      <c r="I285" s="1"/>
    </row>
    <row r="286" spans="1:9" s="10" customFormat="1" ht="30.75" customHeight="1">
      <c r="A286" s="131"/>
      <c r="B286" s="132"/>
      <c r="C286" s="132"/>
      <c r="D286" s="132"/>
      <c r="E286" s="132"/>
      <c r="F286" s="132"/>
      <c r="G286" s="2"/>
      <c r="H286" s="155"/>
      <c r="I286" s="1"/>
    </row>
    <row r="287" spans="1:9" s="10" customFormat="1" ht="31.5" customHeight="1">
      <c r="A287" s="29"/>
      <c r="B287" s="30"/>
      <c r="C287" s="29"/>
      <c r="D287" s="31"/>
      <c r="E287" s="28"/>
      <c r="F287" s="29"/>
      <c r="G287" s="2"/>
      <c r="H287" s="155"/>
      <c r="I287" s="1"/>
    </row>
    <row r="288" spans="1:9" s="10" customFormat="1" ht="28.5" customHeight="1">
      <c r="A288" s="29"/>
      <c r="B288" s="30"/>
      <c r="C288" s="29"/>
      <c r="D288" s="31"/>
      <c r="E288" s="28"/>
      <c r="F288" s="29"/>
      <c r="G288" s="2"/>
      <c r="H288" s="155"/>
      <c r="I288" s="1"/>
    </row>
    <row r="289" spans="1:9" s="10" customFormat="1" ht="30" customHeight="1">
      <c r="A289" s="29"/>
      <c r="B289" s="30"/>
      <c r="C289" s="29"/>
      <c r="D289" s="31"/>
      <c r="E289" s="28"/>
      <c r="F289" s="29"/>
      <c r="G289" s="2"/>
      <c r="H289" s="155"/>
      <c r="I289" s="1"/>
    </row>
    <row r="290" spans="1:9" s="10" customFormat="1" ht="30" customHeight="1">
      <c r="A290" s="29"/>
      <c r="B290" s="30"/>
      <c r="C290" s="29" t="s">
        <v>131</v>
      </c>
      <c r="D290" s="31"/>
      <c r="E290" s="28"/>
      <c r="F290" s="29"/>
      <c r="G290" s="2"/>
      <c r="H290" s="155"/>
      <c r="I290" s="1"/>
    </row>
    <row r="291" spans="1:9" s="10" customFormat="1" ht="30" customHeight="1">
      <c r="A291" s="29"/>
      <c r="B291" s="30"/>
      <c r="C291" s="29"/>
      <c r="D291" s="31"/>
      <c r="E291" s="28"/>
      <c r="F291" s="29"/>
      <c r="G291" s="2"/>
      <c r="H291" s="155"/>
      <c r="I291" s="1"/>
    </row>
    <row r="292" spans="1:9" s="10" customFormat="1" ht="29.25" customHeight="1">
      <c r="A292" s="29"/>
      <c r="B292" s="30"/>
      <c r="C292" s="29"/>
      <c r="D292" s="31"/>
      <c r="E292" s="28"/>
      <c r="F292" s="29"/>
      <c r="G292" s="2"/>
      <c r="H292" s="155"/>
      <c r="I292" s="1"/>
    </row>
    <row r="293" spans="1:9" s="10" customFormat="1" ht="29.25" customHeight="1">
      <c r="A293" s="29"/>
      <c r="B293" s="30"/>
      <c r="C293" s="29"/>
      <c r="D293" s="31"/>
      <c r="E293" s="28"/>
      <c r="F293" s="29"/>
      <c r="G293" s="2"/>
      <c r="H293" s="155"/>
      <c r="I293" s="1"/>
    </row>
    <row r="294" spans="1:9" s="10" customFormat="1" ht="31.5" customHeight="1">
      <c r="A294" s="29"/>
      <c r="B294" s="30"/>
      <c r="C294" s="29"/>
      <c r="D294" s="31"/>
      <c r="E294" s="28"/>
      <c r="F294" s="29"/>
      <c r="G294" s="2"/>
      <c r="H294" s="155"/>
      <c r="I294" s="1"/>
    </row>
    <row r="295" spans="1:9" s="10" customFormat="1" ht="21.75" customHeight="1">
      <c r="A295" s="29"/>
      <c r="B295" s="30"/>
      <c r="C295" s="29"/>
      <c r="D295" s="31"/>
      <c r="E295" s="28"/>
      <c r="F295" s="29"/>
      <c r="G295" s="2"/>
      <c r="H295" s="155"/>
      <c r="I295" s="1"/>
    </row>
    <row r="296" spans="1:9" s="10" customFormat="1" ht="28.5" customHeight="1">
      <c r="A296" s="29"/>
      <c r="B296" s="30"/>
      <c r="C296" s="29"/>
      <c r="D296" s="31"/>
      <c r="E296" s="28"/>
      <c r="F296" s="29"/>
      <c r="G296" s="2"/>
      <c r="H296" s="155"/>
      <c r="I296" s="1"/>
    </row>
    <row r="297" spans="1:9" s="10" customFormat="1" ht="33" customHeight="1">
      <c r="A297" s="29"/>
      <c r="B297" s="30"/>
      <c r="C297" s="29"/>
      <c r="D297" s="31"/>
      <c r="E297" s="28"/>
      <c r="F297" s="29"/>
      <c r="G297" s="2"/>
      <c r="H297" s="155"/>
      <c r="I297" s="1"/>
    </row>
    <row r="298" spans="1:9" s="10" customFormat="1" ht="34.5" customHeight="1">
      <c r="A298" s="29"/>
      <c r="B298" s="30"/>
      <c r="C298" s="29"/>
      <c r="D298" s="31"/>
      <c r="E298" s="28"/>
      <c r="F298" s="29"/>
      <c r="G298" s="2"/>
      <c r="H298" s="155"/>
      <c r="I298" s="1"/>
    </row>
    <row r="299" spans="1:9" s="10" customFormat="1" ht="30.75" customHeight="1">
      <c r="A299" s="29"/>
      <c r="B299" s="30"/>
      <c r="C299" s="29"/>
      <c r="D299" s="31"/>
      <c r="E299" s="28"/>
      <c r="F299" s="29"/>
      <c r="G299" s="2"/>
      <c r="H299" s="155"/>
      <c r="I299" s="1"/>
    </row>
    <row r="300" spans="1:9" s="10" customFormat="1" ht="32.25" customHeight="1">
      <c r="A300" s="29"/>
      <c r="B300" s="30"/>
      <c r="C300" s="29"/>
      <c r="D300" s="31"/>
      <c r="E300" s="28"/>
      <c r="F300" s="29"/>
      <c r="G300" s="2"/>
      <c r="H300" s="155"/>
      <c r="I300" s="1"/>
    </row>
    <row r="301" spans="1:9" s="10" customFormat="1" ht="24.75" customHeight="1">
      <c r="A301" s="29"/>
      <c r="B301" s="30"/>
      <c r="C301" s="29"/>
      <c r="D301" s="31"/>
      <c r="E301" s="28"/>
      <c r="F301" s="29"/>
      <c r="G301" s="2"/>
      <c r="H301" s="155"/>
      <c r="I301" s="1"/>
    </row>
    <row r="302" spans="1:9" s="10" customFormat="1" ht="24.75" customHeight="1">
      <c r="A302" s="29"/>
      <c r="B302" s="30"/>
      <c r="C302" s="29"/>
      <c r="D302" s="31"/>
      <c r="E302" s="28"/>
      <c r="F302" s="29"/>
      <c r="G302" s="2"/>
      <c r="H302" s="155"/>
      <c r="I302" s="1"/>
    </row>
    <row r="303" spans="1:9" s="10" customFormat="1" ht="28.5" customHeight="1">
      <c r="A303" s="29"/>
      <c r="B303" s="30"/>
      <c r="C303" s="29"/>
      <c r="D303" s="31"/>
      <c r="E303" s="28"/>
      <c r="F303" s="29"/>
      <c r="G303" s="2"/>
      <c r="H303" s="155"/>
      <c r="I303" s="1"/>
    </row>
    <row r="304" spans="1:9" s="10" customFormat="1" ht="24" customHeight="1">
      <c r="A304" s="29"/>
      <c r="B304" s="30"/>
      <c r="C304" s="29"/>
      <c r="D304" s="29"/>
      <c r="E304" s="29"/>
      <c r="F304" s="29"/>
      <c r="G304" s="2"/>
      <c r="H304" s="155"/>
      <c r="I304" s="1"/>
    </row>
    <row r="305" spans="1:9" s="10" customFormat="1" ht="23.25" customHeight="1">
      <c r="A305" s="29"/>
      <c r="B305" s="30"/>
      <c r="C305" s="29"/>
      <c r="D305" s="29"/>
      <c r="E305" s="29"/>
      <c r="F305" s="29"/>
      <c r="G305" s="2"/>
      <c r="H305" s="155"/>
      <c r="I305" s="1"/>
    </row>
    <row r="306" spans="1:9" s="10" customFormat="1" ht="33.75" customHeight="1">
      <c r="A306" s="29"/>
      <c r="B306" s="30"/>
      <c r="C306" s="29"/>
      <c r="D306" s="29"/>
      <c r="E306" s="29"/>
      <c r="F306" s="29"/>
      <c r="G306" s="2"/>
      <c r="H306" s="155"/>
      <c r="I306" s="1"/>
    </row>
    <row r="307" spans="1:9" s="10" customFormat="1" ht="33" customHeight="1">
      <c r="A307" s="29"/>
      <c r="B307" s="30"/>
      <c r="C307" s="29"/>
      <c r="D307" s="29"/>
      <c r="E307" s="29"/>
      <c r="F307" s="29"/>
      <c r="G307" s="2"/>
      <c r="H307" s="155"/>
      <c r="I307" s="1"/>
    </row>
    <row r="308" spans="1:9" s="10" customFormat="1" ht="23.25" customHeight="1">
      <c r="A308" s="29"/>
      <c r="B308" s="30"/>
      <c r="C308" s="29"/>
      <c r="D308" s="29"/>
      <c r="E308" s="29"/>
      <c r="F308" s="29"/>
      <c r="G308" s="2"/>
      <c r="H308" s="155"/>
      <c r="I308" s="1"/>
    </row>
    <row r="309" spans="1:9" s="10" customFormat="1" ht="36.75" customHeight="1">
      <c r="A309" s="29"/>
      <c r="B309" s="30"/>
      <c r="C309" s="29"/>
      <c r="D309" s="29"/>
      <c r="E309" s="29"/>
      <c r="F309" s="29"/>
      <c r="G309" s="2"/>
      <c r="H309" s="155"/>
      <c r="I309" s="1"/>
    </row>
    <row r="310" spans="1:9" s="10" customFormat="1" ht="37.5" customHeight="1">
      <c r="A310" s="29"/>
      <c r="B310" s="30"/>
      <c r="C310" s="29"/>
      <c r="D310" s="29"/>
      <c r="E310" s="29"/>
      <c r="F310" s="29"/>
      <c r="G310" s="2"/>
      <c r="H310" s="155"/>
      <c r="I310" s="1"/>
    </row>
    <row r="311" spans="1:9" s="10" customFormat="1" ht="30" customHeight="1">
      <c r="A311" s="29"/>
      <c r="B311" s="30"/>
      <c r="C311" s="29"/>
      <c r="D311" s="29"/>
      <c r="E311" s="29"/>
      <c r="F311" s="29"/>
      <c r="G311" s="2"/>
      <c r="H311" s="155"/>
      <c r="I311" s="1"/>
    </row>
    <row r="312" spans="1:9" s="10" customFormat="1" ht="21.75" customHeight="1">
      <c r="A312" s="29"/>
      <c r="B312" s="30"/>
      <c r="C312" s="29"/>
      <c r="D312" s="29"/>
      <c r="E312" s="29"/>
      <c r="F312" s="29"/>
      <c r="G312" s="2"/>
      <c r="H312" s="155"/>
      <c r="I312" s="1"/>
    </row>
    <row r="313" spans="1:9" s="10" customFormat="1" ht="32.25" customHeight="1">
      <c r="A313" s="29"/>
      <c r="B313" s="30"/>
      <c r="C313" s="29"/>
      <c r="D313" s="29"/>
      <c r="E313" s="29"/>
      <c r="F313" s="29"/>
      <c r="G313" s="2"/>
      <c r="H313" s="155"/>
      <c r="I313" s="1"/>
    </row>
    <row r="314" spans="1:9" s="10" customFormat="1" ht="27" customHeight="1">
      <c r="A314" s="29"/>
      <c r="B314" s="30"/>
      <c r="C314" s="29"/>
      <c r="D314" s="29"/>
      <c r="E314" s="29"/>
      <c r="F314" s="29"/>
      <c r="G314" s="2"/>
      <c r="H314" s="155"/>
      <c r="I314" s="1"/>
    </row>
    <row r="315" spans="1:9" s="10" customFormat="1" ht="32.25" customHeight="1">
      <c r="A315" s="29"/>
      <c r="B315" s="30"/>
      <c r="C315" s="29"/>
      <c r="D315" s="29"/>
      <c r="E315" s="29"/>
      <c r="F315" s="29"/>
      <c r="G315" s="2"/>
      <c r="H315" s="155"/>
      <c r="I315" s="1"/>
    </row>
    <row r="316" spans="1:9" s="10" customFormat="1" ht="32.25" customHeight="1">
      <c r="A316" s="29"/>
      <c r="B316" s="30"/>
      <c r="C316" s="29"/>
      <c r="D316" s="29"/>
      <c r="E316" s="29"/>
      <c r="F316" s="29"/>
      <c r="G316" s="2"/>
      <c r="H316" s="155"/>
      <c r="I316" s="1"/>
    </row>
    <row r="317" spans="1:9" s="10" customFormat="1" ht="32.25" customHeight="1">
      <c r="A317" s="29"/>
      <c r="B317" s="30"/>
      <c r="C317" s="29"/>
      <c r="D317" s="29"/>
      <c r="E317" s="29"/>
      <c r="F317" s="29"/>
      <c r="G317" s="2"/>
      <c r="H317" s="155"/>
      <c r="I317" s="1"/>
    </row>
    <row r="318" spans="1:9" s="10" customFormat="1" ht="32.25" customHeight="1">
      <c r="A318" s="29"/>
      <c r="B318" s="30"/>
      <c r="C318" s="29"/>
      <c r="D318" s="29"/>
      <c r="E318" s="29"/>
      <c r="F318" s="29"/>
      <c r="G318" s="2"/>
      <c r="H318" s="155"/>
      <c r="I318" s="1"/>
    </row>
    <row r="319" spans="1:9" s="10" customFormat="1" ht="30" customHeight="1">
      <c r="A319" s="29"/>
      <c r="B319" s="30"/>
      <c r="C319" s="29"/>
      <c r="D319" s="29"/>
      <c r="E319" s="29"/>
      <c r="F319" s="29"/>
      <c r="G319" s="2"/>
      <c r="H319" s="155"/>
      <c r="I319" s="1"/>
    </row>
    <row r="320" spans="1:9" s="10" customFormat="1" ht="26.25" customHeight="1">
      <c r="A320" s="29"/>
      <c r="B320" s="30"/>
      <c r="C320" s="29"/>
      <c r="D320" s="29"/>
      <c r="E320" s="29"/>
      <c r="F320" s="29"/>
      <c r="G320" s="2"/>
      <c r="H320" s="155"/>
      <c r="I320" s="1"/>
    </row>
    <row r="321" spans="1:9" s="10" customFormat="1" ht="31.5" customHeight="1">
      <c r="A321" s="29"/>
      <c r="B321" s="30"/>
      <c r="C321" s="29"/>
      <c r="D321" s="29"/>
      <c r="E321" s="29"/>
      <c r="F321" s="29"/>
      <c r="G321" s="2"/>
      <c r="H321" s="155"/>
      <c r="I321" s="1"/>
    </row>
    <row r="322" spans="1:9" s="10" customFormat="1" ht="27.75" customHeight="1">
      <c r="A322" s="29"/>
      <c r="B322" s="30"/>
      <c r="C322" s="29"/>
      <c r="D322" s="29"/>
      <c r="E322" s="29"/>
      <c r="F322" s="29"/>
      <c r="G322" s="2"/>
      <c r="H322" s="155"/>
      <c r="I322" s="1"/>
    </row>
    <row r="323" spans="1:9" s="10" customFormat="1" ht="21.75" customHeight="1">
      <c r="A323" s="29"/>
      <c r="B323" s="30"/>
      <c r="C323" s="29"/>
      <c r="D323" s="29"/>
      <c r="E323" s="29"/>
      <c r="F323" s="29"/>
      <c r="G323" s="2"/>
      <c r="H323" s="155"/>
      <c r="I323" s="1"/>
    </row>
    <row r="324" spans="1:9" s="10" customFormat="1" ht="35.25" customHeight="1">
      <c r="A324" s="29"/>
      <c r="B324" s="30"/>
      <c r="C324" s="29"/>
      <c r="D324" s="29"/>
      <c r="E324" s="29"/>
      <c r="F324" s="29"/>
      <c r="G324" s="2"/>
      <c r="H324" s="155"/>
      <c r="I324" s="1"/>
    </row>
    <row r="325" spans="1:9" s="10" customFormat="1" ht="29.25" customHeight="1">
      <c r="A325" s="29"/>
      <c r="B325" s="30"/>
      <c r="C325" s="29"/>
      <c r="D325" s="29"/>
      <c r="E325" s="29"/>
      <c r="F325" s="29"/>
      <c r="G325" s="2"/>
      <c r="H325" s="155"/>
      <c r="I325" s="1"/>
    </row>
    <row r="326" spans="1:9" s="10" customFormat="1" ht="24.75" customHeight="1">
      <c r="A326" s="29"/>
      <c r="B326" s="30"/>
      <c r="C326" s="29"/>
      <c r="D326" s="29"/>
      <c r="E326" s="29"/>
      <c r="F326" s="29"/>
      <c r="G326" s="2"/>
      <c r="H326" s="155"/>
      <c r="I326" s="1"/>
    </row>
    <row r="327" spans="1:9" s="10" customFormat="1" ht="20.25" customHeight="1">
      <c r="A327" s="29"/>
      <c r="B327" s="30"/>
      <c r="C327" s="29"/>
      <c r="D327" s="29"/>
      <c r="E327" s="29"/>
      <c r="F327" s="29"/>
      <c r="G327" s="2"/>
      <c r="H327" s="155"/>
      <c r="I327" s="1"/>
    </row>
    <row r="328" spans="1:9" s="10" customFormat="1" ht="18.75" customHeight="1">
      <c r="A328" s="29"/>
      <c r="B328" s="30"/>
      <c r="C328" s="29"/>
      <c r="D328" s="29"/>
      <c r="E328" s="29"/>
      <c r="F328" s="29"/>
      <c r="G328" s="2"/>
      <c r="H328" s="155"/>
      <c r="I328" s="1"/>
    </row>
    <row r="329" spans="1:9" s="10" customFormat="1" ht="30.75" customHeight="1">
      <c r="A329" s="29"/>
      <c r="B329" s="30"/>
      <c r="C329" s="29"/>
      <c r="D329" s="29"/>
      <c r="E329" s="29"/>
      <c r="F329" s="29"/>
      <c r="G329" s="2"/>
      <c r="H329" s="155"/>
      <c r="I329" s="1"/>
    </row>
    <row r="330" spans="1:9" s="10" customFormat="1" ht="35.25" customHeight="1">
      <c r="A330" s="29"/>
      <c r="B330" s="30"/>
      <c r="C330" s="29"/>
      <c r="D330" s="29"/>
      <c r="E330" s="29"/>
      <c r="F330" s="29"/>
      <c r="G330" s="2"/>
      <c r="H330" s="155"/>
      <c r="I330" s="1"/>
    </row>
    <row r="331" spans="1:9" s="10" customFormat="1" ht="33" customHeight="1">
      <c r="A331" s="29"/>
      <c r="B331" s="30"/>
      <c r="C331" s="29"/>
      <c r="D331" s="29"/>
      <c r="E331" s="29"/>
      <c r="F331" s="29"/>
      <c r="G331" s="2"/>
      <c r="H331" s="155"/>
      <c r="I331" s="1"/>
    </row>
    <row r="332" spans="1:9" s="10" customFormat="1" ht="24.75" customHeight="1">
      <c r="A332" s="29"/>
      <c r="B332" s="30"/>
      <c r="C332" s="29"/>
      <c r="D332" s="29"/>
      <c r="E332" s="29"/>
      <c r="F332" s="29"/>
      <c r="G332" s="2"/>
      <c r="H332" s="155"/>
      <c r="I332" s="1"/>
    </row>
    <row r="333" spans="1:9" s="10" customFormat="1" ht="45.75" customHeight="1">
      <c r="A333" s="29"/>
      <c r="B333" s="30"/>
      <c r="C333" s="29"/>
      <c r="D333" s="29"/>
      <c r="E333" s="29"/>
      <c r="F333" s="29"/>
      <c r="G333" s="2"/>
      <c r="H333" s="155"/>
      <c r="I333" s="1"/>
    </row>
    <row r="334" spans="1:9" s="10" customFormat="1" ht="38.25" customHeight="1">
      <c r="A334" s="29"/>
      <c r="B334" s="30"/>
      <c r="C334" s="29"/>
      <c r="D334" s="29"/>
      <c r="E334" s="29"/>
      <c r="F334" s="29"/>
      <c r="G334" s="2"/>
      <c r="H334" s="155"/>
      <c r="I334" s="1"/>
    </row>
    <row r="335" spans="1:9" s="10" customFormat="1" ht="32.25" customHeight="1">
      <c r="A335" s="29"/>
      <c r="B335" s="30"/>
      <c r="C335" s="29"/>
      <c r="D335" s="29"/>
      <c r="E335" s="29"/>
      <c r="F335" s="29"/>
      <c r="G335" s="2"/>
      <c r="H335" s="155"/>
      <c r="I335" s="1"/>
    </row>
    <row r="336" spans="1:9" s="10" customFormat="1" ht="31.5" customHeight="1">
      <c r="A336" s="29"/>
      <c r="B336" s="30"/>
      <c r="C336" s="29"/>
      <c r="D336" s="29"/>
      <c r="E336" s="29"/>
      <c r="F336" s="29"/>
      <c r="G336" s="2"/>
      <c r="H336" s="155"/>
      <c r="I336" s="1"/>
    </row>
    <row r="337" spans="1:9" s="10" customFormat="1" ht="30.75" customHeight="1">
      <c r="A337" s="29"/>
      <c r="B337" s="30"/>
      <c r="C337" s="29"/>
      <c r="D337" s="29"/>
      <c r="E337" s="29"/>
      <c r="F337" s="29"/>
      <c r="G337" s="2"/>
      <c r="H337" s="155"/>
      <c r="I337" s="1"/>
    </row>
    <row r="338" spans="1:9" s="10" customFormat="1" ht="27.75" customHeight="1">
      <c r="A338" s="29"/>
      <c r="B338" s="30"/>
      <c r="C338" s="29"/>
      <c r="D338" s="29"/>
      <c r="E338" s="29"/>
      <c r="F338" s="29"/>
      <c r="G338" s="2"/>
      <c r="H338" s="155"/>
      <c r="I338" s="1"/>
    </row>
    <row r="339" spans="1:9" s="10" customFormat="1" ht="22.5" customHeight="1">
      <c r="A339" s="29"/>
      <c r="B339" s="30"/>
      <c r="C339" s="29"/>
      <c r="D339" s="29"/>
      <c r="E339" s="29"/>
      <c r="F339" s="29"/>
      <c r="G339" s="2"/>
      <c r="H339" s="155"/>
      <c r="I339" s="1"/>
    </row>
    <row r="340" spans="1:9" s="10" customFormat="1" ht="26.25" customHeight="1">
      <c r="A340" s="29"/>
      <c r="B340" s="30"/>
      <c r="C340" s="29"/>
      <c r="D340" s="29"/>
      <c r="E340" s="29"/>
      <c r="F340" s="29"/>
      <c r="G340" s="2"/>
      <c r="H340" s="155"/>
      <c r="I340" s="1"/>
    </row>
    <row r="341" spans="1:9" s="10" customFormat="1" ht="26.25" customHeight="1">
      <c r="A341" s="29"/>
      <c r="B341" s="30"/>
      <c r="C341" s="29"/>
      <c r="D341" s="29"/>
      <c r="E341" s="29"/>
      <c r="F341" s="29"/>
      <c r="G341" s="2"/>
      <c r="H341" s="155"/>
      <c r="I341" s="1"/>
    </row>
    <row r="342" spans="1:9" s="10" customFormat="1" ht="34.5" customHeight="1">
      <c r="A342" s="29"/>
      <c r="B342" s="30"/>
      <c r="C342" s="29"/>
      <c r="D342" s="29"/>
      <c r="E342" s="29"/>
      <c r="F342" s="29"/>
      <c r="G342" s="2"/>
      <c r="H342" s="155"/>
      <c r="I342" s="1"/>
    </row>
    <row r="343" spans="1:9" s="10" customFormat="1" ht="30" customHeight="1">
      <c r="A343" s="29"/>
      <c r="B343" s="30"/>
      <c r="C343" s="29"/>
      <c r="D343" s="29"/>
      <c r="E343" s="29"/>
      <c r="F343" s="29"/>
      <c r="G343" s="2"/>
      <c r="H343" s="155"/>
      <c r="I343" s="1"/>
    </row>
    <row r="344" spans="1:9" s="10" customFormat="1" ht="25.5" customHeight="1">
      <c r="A344" s="29"/>
      <c r="B344" s="30"/>
      <c r="C344" s="29"/>
      <c r="D344" s="29"/>
      <c r="E344" s="29"/>
      <c r="F344" s="29"/>
      <c r="G344" s="2"/>
      <c r="H344" s="155"/>
      <c r="I344" s="1"/>
    </row>
    <row r="345" spans="1:9" s="10" customFormat="1" ht="23.25" customHeight="1">
      <c r="A345" s="29"/>
      <c r="B345" s="30"/>
      <c r="C345" s="29"/>
      <c r="D345" s="29"/>
      <c r="E345" s="29"/>
      <c r="F345" s="29"/>
      <c r="G345" s="2"/>
      <c r="H345" s="155"/>
      <c r="I345" s="1"/>
    </row>
    <row r="346" spans="1:9" s="10" customFormat="1" ht="23.25" customHeight="1">
      <c r="A346" s="29"/>
      <c r="B346" s="30"/>
      <c r="C346" s="29"/>
      <c r="D346" s="29"/>
      <c r="E346" s="29"/>
      <c r="F346" s="29"/>
      <c r="G346" s="2"/>
      <c r="H346" s="155"/>
      <c r="I346" s="1"/>
    </row>
    <row r="347" spans="1:9" s="10" customFormat="1" ht="24" customHeight="1">
      <c r="A347" s="29"/>
      <c r="B347" s="30"/>
      <c r="C347" s="29"/>
      <c r="D347" s="29"/>
      <c r="E347" s="29"/>
      <c r="F347" s="29"/>
      <c r="G347" s="2"/>
      <c r="H347" s="155"/>
      <c r="I347" s="1"/>
    </row>
    <row r="348" spans="1:9" s="10" customFormat="1" ht="28.5" customHeight="1">
      <c r="A348" s="29"/>
      <c r="B348" s="30"/>
      <c r="C348" s="29"/>
      <c r="D348" s="29"/>
      <c r="E348" s="29"/>
      <c r="F348" s="29"/>
      <c r="G348" s="2"/>
      <c r="H348" s="155"/>
      <c r="I348" s="1"/>
    </row>
    <row r="349" spans="1:9" s="10" customFormat="1" ht="26.25" customHeight="1">
      <c r="A349" s="29"/>
      <c r="B349" s="30"/>
      <c r="C349" s="29"/>
      <c r="D349" s="29"/>
      <c r="E349" s="29"/>
      <c r="F349" s="29"/>
      <c r="G349" s="2"/>
      <c r="H349" s="155"/>
      <c r="I349" s="1"/>
    </row>
    <row r="350" spans="1:9" s="10" customFormat="1" ht="26.25" customHeight="1">
      <c r="A350" s="29"/>
      <c r="B350" s="30"/>
      <c r="C350" s="29"/>
      <c r="D350" s="29"/>
      <c r="E350" s="29"/>
      <c r="F350" s="29"/>
      <c r="G350" s="2"/>
      <c r="H350" s="155"/>
      <c r="I350" s="1"/>
    </row>
    <row r="351" spans="1:9" s="10" customFormat="1" ht="22.5" customHeight="1">
      <c r="A351" s="29"/>
      <c r="B351" s="30"/>
      <c r="C351" s="29"/>
      <c r="D351" s="29"/>
      <c r="E351" s="29"/>
      <c r="F351" s="29"/>
      <c r="G351" s="2"/>
      <c r="H351" s="155"/>
      <c r="I351" s="1"/>
    </row>
    <row r="352" spans="1:9" s="10" customFormat="1" ht="28.5" customHeight="1">
      <c r="A352" s="29"/>
      <c r="B352" s="30"/>
      <c r="C352" s="29"/>
      <c r="D352" s="29"/>
      <c r="E352" s="29"/>
      <c r="F352" s="29"/>
      <c r="G352" s="2"/>
      <c r="H352" s="155"/>
      <c r="I352" s="1"/>
    </row>
    <row r="353" spans="1:9" s="10" customFormat="1" ht="22.5" customHeight="1">
      <c r="A353" s="29"/>
      <c r="B353" s="30"/>
      <c r="C353" s="29"/>
      <c r="D353" s="29"/>
      <c r="E353" s="29"/>
      <c r="F353" s="29"/>
      <c r="G353" s="2"/>
      <c r="H353" s="155"/>
      <c r="I353" s="1"/>
    </row>
    <row r="354" spans="1:9" s="10" customFormat="1" ht="24.75" customHeight="1">
      <c r="A354" s="29"/>
      <c r="B354" s="30"/>
      <c r="C354" s="29"/>
      <c r="D354" s="29"/>
      <c r="E354" s="29"/>
      <c r="F354" s="29"/>
      <c r="G354" s="2"/>
      <c r="H354" s="155"/>
      <c r="I354" s="1"/>
    </row>
    <row r="355" spans="1:9" s="10" customFormat="1" ht="21.75" customHeight="1">
      <c r="A355" s="29"/>
      <c r="B355" s="30"/>
      <c r="C355" s="29"/>
      <c r="D355" s="29"/>
      <c r="E355" s="29"/>
      <c r="F355" s="29"/>
      <c r="G355" s="2"/>
      <c r="H355" s="155"/>
      <c r="I355" s="1"/>
    </row>
    <row r="356" spans="1:9" s="10" customFormat="1" ht="21" customHeight="1">
      <c r="A356" s="29"/>
      <c r="B356" s="30"/>
      <c r="C356" s="29"/>
      <c r="D356" s="29"/>
      <c r="E356" s="29"/>
      <c r="F356" s="29"/>
      <c r="G356" s="2"/>
      <c r="H356" s="155"/>
      <c r="I356" s="1"/>
    </row>
    <row r="357" spans="1:9" s="10" customFormat="1" ht="23.25" customHeight="1">
      <c r="A357" s="29"/>
      <c r="B357" s="30"/>
      <c r="C357" s="29"/>
      <c r="D357" s="29"/>
      <c r="E357" s="29"/>
      <c r="F357" s="29"/>
      <c r="G357" s="2"/>
      <c r="H357" s="155"/>
      <c r="I357" s="1"/>
    </row>
    <row r="358" spans="1:9" s="10" customFormat="1" ht="23.25" customHeight="1">
      <c r="A358" s="29"/>
      <c r="B358" s="30"/>
      <c r="C358" s="29"/>
      <c r="D358" s="29"/>
      <c r="E358" s="29"/>
      <c r="F358" s="29"/>
      <c r="G358" s="2"/>
      <c r="H358" s="155"/>
      <c r="I358" s="1"/>
    </row>
    <row r="359" spans="1:9" s="10" customFormat="1" ht="24.75" customHeight="1">
      <c r="A359" s="29"/>
      <c r="B359" s="30"/>
      <c r="C359" s="29"/>
      <c r="D359" s="29"/>
      <c r="E359" s="29"/>
      <c r="F359" s="29"/>
      <c r="G359" s="2"/>
      <c r="H359" s="155"/>
      <c r="I359" s="1"/>
    </row>
    <row r="360" spans="1:9" s="10" customFormat="1" ht="21.75" customHeight="1">
      <c r="A360" s="29"/>
      <c r="B360" s="30"/>
      <c r="C360" s="29"/>
      <c r="D360" s="29"/>
      <c r="E360" s="29"/>
      <c r="F360" s="29"/>
      <c r="G360" s="2"/>
      <c r="H360" s="155"/>
      <c r="I360" s="1"/>
    </row>
    <row r="361" spans="1:9" s="10" customFormat="1" ht="25.5" customHeight="1">
      <c r="A361" s="29"/>
      <c r="B361" s="30"/>
      <c r="C361" s="29"/>
      <c r="D361" s="29"/>
      <c r="E361" s="29"/>
      <c r="F361" s="29"/>
      <c r="G361" s="2"/>
      <c r="H361" s="155"/>
      <c r="I361" s="4"/>
    </row>
    <row r="362" spans="1:9" s="10" customFormat="1" ht="21.75" customHeight="1">
      <c r="A362" s="29"/>
      <c r="B362" s="30"/>
      <c r="C362" s="29"/>
      <c r="D362" s="29"/>
      <c r="E362" s="29"/>
      <c r="F362" s="29"/>
      <c r="G362" s="2"/>
      <c r="H362" s="155"/>
      <c r="I362" s="1"/>
    </row>
    <row r="363" spans="1:9" s="10" customFormat="1" ht="24" customHeight="1">
      <c r="A363" s="29"/>
      <c r="B363" s="30"/>
      <c r="C363" s="29"/>
      <c r="D363" s="29"/>
      <c r="E363" s="29"/>
      <c r="F363" s="29"/>
      <c r="G363" s="2"/>
      <c r="H363" s="155"/>
      <c r="I363" s="1"/>
    </row>
    <row r="364" spans="1:9" s="10" customFormat="1" ht="24" customHeight="1">
      <c r="A364" s="29"/>
      <c r="B364" s="30"/>
      <c r="C364" s="29"/>
      <c r="D364" s="29"/>
      <c r="E364" s="29"/>
      <c r="F364" s="29"/>
      <c r="G364" s="2"/>
      <c r="H364" s="155"/>
      <c r="I364" s="1"/>
    </row>
    <row r="365" spans="1:9" s="10" customFormat="1" ht="26.25" customHeight="1">
      <c r="A365" s="29"/>
      <c r="B365" s="30"/>
      <c r="C365" s="29"/>
      <c r="D365" s="29"/>
      <c r="E365" s="29"/>
      <c r="F365" s="29"/>
      <c r="G365" s="2"/>
      <c r="H365" s="155"/>
      <c r="I365" s="1"/>
    </row>
    <row r="366" spans="1:9" s="10" customFormat="1" ht="24" customHeight="1">
      <c r="A366" s="29"/>
      <c r="B366" s="30"/>
      <c r="C366" s="29"/>
      <c r="D366" s="29"/>
      <c r="E366" s="29"/>
      <c r="F366" s="29"/>
      <c r="G366" s="2"/>
      <c r="H366" s="155"/>
      <c r="I366" s="1"/>
    </row>
    <row r="367" spans="1:9" s="10" customFormat="1" ht="29.25" customHeight="1">
      <c r="A367" s="29"/>
      <c r="B367" s="30"/>
      <c r="C367" s="29"/>
      <c r="D367" s="29"/>
      <c r="E367" s="29"/>
      <c r="F367" s="29"/>
      <c r="G367" s="2"/>
      <c r="H367" s="155"/>
      <c r="I367" s="1"/>
    </row>
    <row r="368" spans="1:9" s="10" customFormat="1" ht="35.25" customHeight="1">
      <c r="A368" s="29"/>
      <c r="B368" s="30"/>
      <c r="C368" s="29"/>
      <c r="D368" s="29"/>
      <c r="E368" s="29"/>
      <c r="F368" s="29"/>
      <c r="G368" s="2"/>
      <c r="H368" s="155"/>
      <c r="I368" s="1"/>
    </row>
    <row r="369" spans="1:9" s="10" customFormat="1" ht="29.25" customHeight="1">
      <c r="A369" s="29"/>
      <c r="B369" s="30"/>
      <c r="C369" s="29"/>
      <c r="D369" s="29"/>
      <c r="E369" s="29"/>
      <c r="F369" s="29"/>
      <c r="G369" s="2"/>
      <c r="H369" s="155"/>
      <c r="I369" s="1"/>
    </row>
    <row r="370" spans="1:9" s="10" customFormat="1" ht="27.75" customHeight="1">
      <c r="A370" s="29"/>
      <c r="B370" s="30"/>
      <c r="C370" s="29"/>
      <c r="D370" s="29"/>
      <c r="E370" s="29"/>
      <c r="F370" s="29"/>
      <c r="G370" s="2"/>
      <c r="H370" s="155"/>
      <c r="I370" s="1"/>
    </row>
    <row r="371" spans="1:9" s="10" customFormat="1" ht="30" customHeight="1">
      <c r="A371" s="29"/>
      <c r="B371" s="30"/>
      <c r="C371" s="29"/>
      <c r="D371" s="29"/>
      <c r="E371" s="29"/>
      <c r="F371" s="29"/>
      <c r="G371" s="2"/>
      <c r="H371" s="155"/>
      <c r="I371" s="1"/>
    </row>
    <row r="372" spans="1:9" s="10" customFormat="1" ht="27.75" customHeight="1">
      <c r="A372" s="29"/>
      <c r="B372" s="30"/>
      <c r="C372" s="29"/>
      <c r="D372" s="29"/>
      <c r="E372" s="29"/>
      <c r="F372" s="29"/>
      <c r="G372" s="2"/>
      <c r="H372" s="155"/>
      <c r="I372" s="1"/>
    </row>
    <row r="373" spans="1:9" s="10" customFormat="1" ht="27.75" customHeight="1">
      <c r="A373" s="29"/>
      <c r="B373" s="30"/>
      <c r="C373" s="29"/>
      <c r="D373" s="29"/>
      <c r="E373" s="29"/>
      <c r="F373" s="29"/>
      <c r="G373" s="2"/>
      <c r="H373" s="155"/>
      <c r="I373" s="1"/>
    </row>
    <row r="374" spans="1:9" s="10" customFormat="1" ht="27.75" customHeight="1">
      <c r="A374" s="29"/>
      <c r="B374" s="30"/>
      <c r="C374" s="29"/>
      <c r="D374" s="29"/>
      <c r="E374" s="29"/>
      <c r="F374" s="29"/>
      <c r="G374" s="2"/>
      <c r="H374" s="155"/>
      <c r="I374" s="1"/>
    </row>
    <row r="375" spans="1:9" s="10" customFormat="1" ht="15" customHeight="1">
      <c r="A375" s="29"/>
      <c r="B375" s="30"/>
      <c r="C375" s="29"/>
      <c r="D375" s="29"/>
      <c r="E375" s="29"/>
      <c r="F375" s="29"/>
      <c r="G375" s="2"/>
      <c r="H375" s="155"/>
      <c r="I375" s="1"/>
    </row>
    <row r="376" spans="1:9" s="10" customFormat="1" ht="18" customHeight="1">
      <c r="A376" s="29"/>
      <c r="B376" s="30"/>
      <c r="C376" s="29"/>
      <c r="D376" s="29"/>
      <c r="E376" s="29"/>
      <c r="F376" s="29"/>
      <c r="G376" s="2"/>
      <c r="H376" s="155"/>
      <c r="I376" s="1"/>
    </row>
    <row r="377" spans="1:9" s="10" customFormat="1" ht="25.5" customHeight="1">
      <c r="A377" s="29"/>
      <c r="B377" s="30"/>
      <c r="C377" s="29"/>
      <c r="D377" s="29"/>
      <c r="E377" s="29"/>
      <c r="F377" s="29"/>
      <c r="G377" s="2"/>
      <c r="H377" s="155"/>
      <c r="I377" s="1"/>
    </row>
    <row r="378" spans="1:9" s="10" customFormat="1" ht="21.75" customHeight="1">
      <c r="A378" s="29"/>
      <c r="B378" s="30"/>
      <c r="C378" s="29"/>
      <c r="D378" s="29"/>
      <c r="E378" s="29"/>
      <c r="F378" s="29"/>
      <c r="G378" s="2"/>
      <c r="H378" s="155"/>
      <c r="I378" s="1"/>
    </row>
    <row r="379" spans="1:9" s="10" customFormat="1" ht="22.5" customHeight="1">
      <c r="A379" s="29"/>
      <c r="B379" s="30"/>
      <c r="C379" s="29"/>
      <c r="D379" s="29"/>
      <c r="E379" s="29"/>
      <c r="F379" s="29"/>
      <c r="G379" s="2"/>
      <c r="H379" s="155"/>
      <c r="I379" s="1"/>
    </row>
    <row r="380" spans="1:9" s="10" customFormat="1" ht="18.75">
      <c r="A380" s="29"/>
      <c r="B380" s="30"/>
      <c r="C380" s="29"/>
      <c r="D380" s="29"/>
      <c r="E380" s="29"/>
      <c r="F380" s="29"/>
      <c r="G380" s="2"/>
      <c r="H380" s="155"/>
      <c r="I380" s="1"/>
    </row>
    <row r="381" spans="1:9" s="10" customFormat="1" ht="18.75">
      <c r="A381" s="29"/>
      <c r="B381" s="30"/>
      <c r="C381" s="29"/>
      <c r="D381" s="29"/>
      <c r="E381" s="29"/>
      <c r="F381" s="29"/>
      <c r="G381" s="2"/>
      <c r="H381" s="155"/>
      <c r="I381" s="1"/>
    </row>
    <row r="382" spans="1:9" s="10" customFormat="1" ht="18.75">
      <c r="A382" s="29"/>
      <c r="B382" s="30"/>
      <c r="C382" s="29"/>
      <c r="D382" s="29"/>
      <c r="E382" s="29"/>
      <c r="F382" s="29"/>
      <c r="G382" s="2"/>
      <c r="H382" s="155"/>
      <c r="I382" s="1"/>
    </row>
    <row r="383" spans="1:9" s="10" customFormat="1" ht="18.75">
      <c r="A383" s="29"/>
      <c r="B383" s="30"/>
      <c r="C383" s="29"/>
      <c r="D383" s="29"/>
      <c r="E383" s="29"/>
      <c r="F383" s="29"/>
      <c r="G383" s="2"/>
      <c r="H383" s="155"/>
      <c r="I383" s="1"/>
    </row>
    <row r="384" spans="1:9" s="10" customFormat="1" ht="18.75">
      <c r="A384" s="29"/>
      <c r="B384" s="30"/>
      <c r="C384" s="29"/>
      <c r="D384" s="29"/>
      <c r="E384" s="29"/>
      <c r="F384" s="29"/>
      <c r="G384" s="2"/>
      <c r="H384" s="155"/>
      <c r="I384" s="1"/>
    </row>
    <row r="385" spans="1:9" s="10" customFormat="1" ht="18.75">
      <c r="A385" s="29"/>
      <c r="B385" s="30"/>
      <c r="C385" s="29"/>
      <c r="D385" s="29"/>
      <c r="E385" s="29"/>
      <c r="F385" s="29"/>
      <c r="G385" s="2"/>
      <c r="H385" s="155"/>
      <c r="I385" s="1"/>
    </row>
    <row r="386" spans="1:9" s="10" customFormat="1" ht="18.75">
      <c r="A386" s="29"/>
      <c r="B386" s="30"/>
      <c r="C386" s="29"/>
      <c r="D386" s="29"/>
      <c r="E386" s="29"/>
      <c r="F386" s="29"/>
      <c r="G386" s="2"/>
      <c r="H386" s="155"/>
      <c r="I386" s="1"/>
    </row>
    <row r="387" spans="1:9" s="10" customFormat="1" ht="18.75">
      <c r="A387" s="29"/>
      <c r="B387" s="30"/>
      <c r="C387" s="29"/>
      <c r="D387" s="29"/>
      <c r="E387" s="29"/>
      <c r="F387" s="29"/>
      <c r="G387" s="2"/>
      <c r="H387" s="155"/>
      <c r="I387" s="1"/>
    </row>
    <row r="388" spans="1:9" s="10" customFormat="1" ht="18.75">
      <c r="A388" s="29"/>
      <c r="B388" s="30"/>
      <c r="C388" s="29"/>
      <c r="D388" s="29"/>
      <c r="E388" s="29"/>
      <c r="F388" s="29"/>
      <c r="G388" s="2"/>
      <c r="H388" s="155"/>
      <c r="I388" s="1"/>
    </row>
    <row r="389" spans="1:9" s="10" customFormat="1" ht="18.75">
      <c r="A389" s="29"/>
      <c r="B389" s="30"/>
      <c r="C389" s="29"/>
      <c r="D389" s="29"/>
      <c r="E389" s="29"/>
      <c r="F389" s="29"/>
      <c r="G389" s="2"/>
      <c r="H389" s="155"/>
      <c r="I389" s="1"/>
    </row>
    <row r="390" spans="1:9" s="10" customFormat="1" ht="18.75">
      <c r="A390" s="29"/>
      <c r="B390" s="30"/>
      <c r="C390" s="29"/>
      <c r="D390" s="29"/>
      <c r="E390" s="29"/>
      <c r="F390" s="29"/>
      <c r="G390" s="2"/>
      <c r="H390" s="155"/>
      <c r="I390" s="1"/>
    </row>
    <row r="391" spans="1:9" s="10" customFormat="1" ht="18.75">
      <c r="A391" s="29"/>
      <c r="B391" s="30"/>
      <c r="C391" s="29"/>
      <c r="D391" s="29"/>
      <c r="E391" s="29"/>
      <c r="F391" s="29"/>
      <c r="G391" s="2"/>
      <c r="H391" s="155"/>
      <c r="I391" s="1"/>
    </row>
    <row r="392" spans="1:9" s="10" customFormat="1" ht="18.75">
      <c r="A392" s="29"/>
      <c r="B392" s="30"/>
      <c r="C392" s="29"/>
      <c r="D392" s="29"/>
      <c r="E392" s="29"/>
      <c r="F392" s="29"/>
      <c r="G392" s="2"/>
      <c r="H392" s="155"/>
      <c r="I392" s="1"/>
    </row>
    <row r="393" spans="1:9" s="10" customFormat="1" ht="18.75">
      <c r="A393" s="29"/>
      <c r="B393" s="30"/>
      <c r="C393" s="29"/>
      <c r="D393" s="29"/>
      <c r="E393" s="29"/>
      <c r="F393" s="29"/>
      <c r="G393" s="2"/>
      <c r="H393" s="155"/>
      <c r="I393" s="1"/>
    </row>
    <row r="394" spans="1:9" s="10" customFormat="1" ht="18.75">
      <c r="A394" s="29"/>
      <c r="B394" s="30"/>
      <c r="C394" s="29"/>
      <c r="D394" s="29"/>
      <c r="E394" s="29"/>
      <c r="F394" s="29"/>
      <c r="G394" s="2"/>
      <c r="H394" s="155"/>
      <c r="I394" s="1"/>
    </row>
    <row r="395" spans="1:9" s="10" customFormat="1" ht="18.75">
      <c r="A395" s="29"/>
      <c r="B395" s="30"/>
      <c r="C395" s="29"/>
      <c r="D395" s="29"/>
      <c r="E395" s="29"/>
      <c r="F395" s="29"/>
      <c r="G395" s="2"/>
      <c r="H395" s="155"/>
      <c r="I395" s="1"/>
    </row>
    <row r="396" spans="1:9" s="10" customFormat="1" ht="18.75">
      <c r="A396" s="29"/>
      <c r="B396" s="30"/>
      <c r="C396" s="29"/>
      <c r="D396" s="29"/>
      <c r="E396" s="29"/>
      <c r="F396" s="29"/>
      <c r="G396" s="2"/>
      <c r="H396" s="155"/>
      <c r="I396" s="1"/>
    </row>
    <row r="397" spans="1:9" s="10" customFormat="1" ht="18.75">
      <c r="A397" s="29"/>
      <c r="B397" s="30"/>
      <c r="C397" s="29"/>
      <c r="D397" s="29"/>
      <c r="E397" s="29"/>
      <c r="F397" s="29"/>
      <c r="G397" s="2"/>
      <c r="H397" s="155"/>
      <c r="I397" s="1"/>
    </row>
    <row r="398" spans="1:9" s="10" customFormat="1" ht="18.75">
      <c r="A398" s="29"/>
      <c r="B398" s="30"/>
      <c r="C398" s="29"/>
      <c r="D398" s="29"/>
      <c r="E398" s="29"/>
      <c r="F398" s="29"/>
      <c r="G398" s="2"/>
      <c r="H398" s="155"/>
      <c r="I398" s="1"/>
    </row>
    <row r="399" spans="1:9" s="10" customFormat="1" ht="18.75">
      <c r="A399" s="29"/>
      <c r="B399" s="30"/>
      <c r="C399" s="29"/>
      <c r="D399" s="29"/>
      <c r="E399" s="29"/>
      <c r="F399" s="29"/>
      <c r="G399" s="2"/>
      <c r="H399" s="155"/>
      <c r="I399" s="1"/>
    </row>
    <row r="400" spans="1:9" s="10" customFormat="1" ht="18.75">
      <c r="A400" s="29"/>
      <c r="B400" s="30"/>
      <c r="C400" s="29"/>
      <c r="D400" s="29"/>
      <c r="E400" s="29"/>
      <c r="F400" s="29"/>
      <c r="G400" s="2"/>
      <c r="H400" s="155"/>
      <c r="I400" s="1"/>
    </row>
    <row r="401" spans="1:9" s="10" customFormat="1" ht="18.75">
      <c r="A401" s="29"/>
      <c r="B401" s="30"/>
      <c r="C401" s="29"/>
      <c r="D401" s="29"/>
      <c r="E401" s="29"/>
      <c r="F401" s="29"/>
      <c r="G401" s="2"/>
      <c r="H401" s="155"/>
      <c r="I401" s="1"/>
    </row>
    <row r="402" spans="1:9" s="10" customFormat="1" ht="18.75">
      <c r="A402" s="29"/>
      <c r="B402" s="30"/>
      <c r="C402" s="29"/>
      <c r="D402" s="29"/>
      <c r="E402" s="29"/>
      <c r="F402" s="29"/>
      <c r="G402" s="2"/>
      <c r="H402" s="155"/>
      <c r="I402" s="1"/>
    </row>
    <row r="403" spans="1:9" s="10" customFormat="1" ht="18.75">
      <c r="A403" s="29"/>
      <c r="B403" s="30"/>
      <c r="C403" s="29"/>
      <c r="D403" s="29"/>
      <c r="E403" s="29"/>
      <c r="F403" s="29"/>
      <c r="G403" s="2"/>
      <c r="H403" s="155"/>
      <c r="I403" s="1"/>
    </row>
    <row r="404" spans="1:9" s="10" customFormat="1" ht="18.75">
      <c r="A404" s="29"/>
      <c r="B404" s="30"/>
      <c r="C404" s="29"/>
      <c r="D404" s="29"/>
      <c r="E404" s="29"/>
      <c r="F404" s="29"/>
      <c r="G404" s="2"/>
      <c r="H404" s="155"/>
      <c r="I404" s="1"/>
    </row>
    <row r="405" spans="1:9" s="10" customFormat="1" ht="18.75">
      <c r="A405" s="29"/>
      <c r="B405" s="30"/>
      <c r="C405" s="29"/>
      <c r="D405" s="29"/>
      <c r="E405" s="29"/>
      <c r="F405" s="29"/>
      <c r="G405" s="2"/>
      <c r="H405" s="155"/>
      <c r="I405" s="1"/>
    </row>
    <row r="406" spans="1:9" s="10" customFormat="1" ht="18.75">
      <c r="A406" s="29"/>
      <c r="B406" s="30"/>
      <c r="C406" s="29"/>
      <c r="D406" s="29"/>
      <c r="E406" s="29"/>
      <c r="F406" s="29"/>
      <c r="G406" s="2"/>
      <c r="H406" s="155"/>
      <c r="I406" s="1"/>
    </row>
    <row r="407" spans="1:9" s="10" customFormat="1" ht="18.75">
      <c r="A407" s="29"/>
      <c r="B407" s="30"/>
      <c r="C407" s="29"/>
      <c r="D407" s="29"/>
      <c r="E407" s="29"/>
      <c r="F407" s="29"/>
      <c r="G407" s="2"/>
      <c r="H407" s="155"/>
      <c r="I407" s="1"/>
    </row>
    <row r="408" spans="1:9" s="10" customFormat="1" ht="18.75">
      <c r="A408" s="29"/>
      <c r="B408" s="30"/>
      <c r="C408" s="29"/>
      <c r="D408" s="29"/>
      <c r="E408" s="29"/>
      <c r="F408" s="29"/>
      <c r="G408" s="2"/>
      <c r="H408" s="155"/>
      <c r="I408" s="1"/>
    </row>
    <row r="409" spans="1:9" s="10" customFormat="1" ht="18.75">
      <c r="A409" s="29"/>
      <c r="B409" s="30"/>
      <c r="C409" s="29"/>
      <c r="D409" s="29"/>
      <c r="E409" s="29"/>
      <c r="F409" s="29"/>
      <c r="G409" s="2"/>
      <c r="H409" s="155"/>
      <c r="I409" s="1"/>
    </row>
    <row r="410" spans="1:9" s="10" customFormat="1" ht="18.75">
      <c r="A410" s="29"/>
      <c r="B410" s="30"/>
      <c r="C410" s="29"/>
      <c r="D410" s="29"/>
      <c r="E410" s="29"/>
      <c r="F410" s="29"/>
      <c r="G410" s="2"/>
      <c r="H410" s="155"/>
      <c r="I410" s="1"/>
    </row>
    <row r="411" spans="1:9" s="10" customFormat="1" ht="18.75">
      <c r="A411" s="29"/>
      <c r="B411" s="30"/>
      <c r="C411" s="29"/>
      <c r="D411" s="29"/>
      <c r="E411" s="29"/>
      <c r="F411" s="29"/>
      <c r="G411" s="2"/>
      <c r="H411" s="155"/>
      <c r="I411" s="1"/>
    </row>
    <row r="412" spans="1:9" s="10" customFormat="1" ht="18.75">
      <c r="A412" s="29"/>
      <c r="B412" s="30"/>
      <c r="C412" s="29"/>
      <c r="D412" s="29"/>
      <c r="E412" s="29"/>
      <c r="F412" s="29"/>
      <c r="G412" s="2"/>
      <c r="H412" s="155"/>
      <c r="I412" s="1"/>
    </row>
    <row r="413" spans="1:9" s="10" customFormat="1" ht="18.75">
      <c r="A413" s="29"/>
      <c r="B413" s="30"/>
      <c r="C413" s="29"/>
      <c r="D413" s="29"/>
      <c r="E413" s="29"/>
      <c r="F413" s="29"/>
      <c r="G413" s="2"/>
      <c r="H413" s="155"/>
      <c r="I413" s="1"/>
    </row>
    <row r="414" spans="1:9" s="10" customFormat="1" ht="18.75">
      <c r="A414" s="29"/>
      <c r="B414" s="30"/>
      <c r="C414" s="29"/>
      <c r="D414" s="29"/>
      <c r="E414" s="29"/>
      <c r="F414" s="29"/>
      <c r="G414" s="2"/>
      <c r="H414" s="155"/>
      <c r="I414" s="1"/>
    </row>
    <row r="415" spans="1:9" s="10" customFormat="1" ht="18.75">
      <c r="A415" s="29"/>
      <c r="B415" s="30"/>
      <c r="C415" s="29"/>
      <c r="D415" s="29"/>
      <c r="E415" s="29"/>
      <c r="F415" s="29"/>
      <c r="G415" s="2"/>
      <c r="H415" s="155"/>
      <c r="I415" s="1"/>
    </row>
    <row r="416" spans="1:9" s="10" customFormat="1" ht="18.75">
      <c r="A416" s="29"/>
      <c r="B416" s="30"/>
      <c r="C416" s="29"/>
      <c r="D416" s="29"/>
      <c r="E416" s="29"/>
      <c r="F416" s="29"/>
      <c r="G416" s="2"/>
      <c r="H416" s="155"/>
      <c r="I416" s="1"/>
    </row>
    <row r="417" spans="1:9" s="10" customFormat="1" ht="18.75">
      <c r="A417" s="29"/>
      <c r="B417" s="30"/>
      <c r="C417" s="29"/>
      <c r="D417" s="29"/>
      <c r="E417" s="29"/>
      <c r="F417" s="29"/>
      <c r="G417" s="2"/>
      <c r="H417" s="155"/>
      <c r="I417" s="1"/>
    </row>
    <row r="418" spans="1:9" s="10" customFormat="1" ht="18.75">
      <c r="A418" s="29"/>
      <c r="B418" s="30"/>
      <c r="C418" s="29"/>
      <c r="D418" s="29"/>
      <c r="E418" s="29"/>
      <c r="F418" s="29"/>
      <c r="G418" s="2"/>
      <c r="H418" s="155"/>
      <c r="I418" s="1"/>
    </row>
    <row r="419" spans="1:9" s="10" customFormat="1" ht="18.75">
      <c r="A419" s="29"/>
      <c r="B419" s="30"/>
      <c r="C419" s="29"/>
      <c r="D419" s="29"/>
      <c r="E419" s="29"/>
      <c r="F419" s="29"/>
      <c r="G419" s="2"/>
      <c r="H419" s="155"/>
      <c r="I419" s="1"/>
    </row>
    <row r="420" spans="1:9" s="10" customFormat="1" ht="18.75">
      <c r="A420" s="29"/>
      <c r="B420" s="30"/>
      <c r="C420" s="29"/>
      <c r="D420" s="29"/>
      <c r="E420" s="29"/>
      <c r="F420" s="29"/>
      <c r="G420" s="2"/>
      <c r="H420" s="155"/>
      <c r="I420" s="1"/>
    </row>
    <row r="421" spans="1:9" s="10" customFormat="1" ht="18.75">
      <c r="A421" s="29"/>
      <c r="B421" s="30"/>
      <c r="C421" s="29"/>
      <c r="D421" s="29"/>
      <c r="E421" s="29"/>
      <c r="F421" s="29"/>
      <c r="G421" s="2"/>
      <c r="H421" s="155"/>
      <c r="I421" s="1"/>
    </row>
    <row r="422" spans="1:9" s="10" customFormat="1" ht="18.75">
      <c r="A422" s="29"/>
      <c r="B422" s="30"/>
      <c r="C422" s="29"/>
      <c r="D422" s="29"/>
      <c r="E422" s="29"/>
      <c r="F422" s="29"/>
      <c r="G422" s="2"/>
      <c r="H422" s="155"/>
      <c r="I422" s="1"/>
    </row>
    <row r="423" spans="1:9" s="10" customFormat="1" ht="18.75">
      <c r="A423" s="29"/>
      <c r="B423" s="30"/>
      <c r="C423" s="29"/>
      <c r="D423" s="29"/>
      <c r="E423" s="29"/>
      <c r="F423" s="29"/>
      <c r="G423" s="2"/>
      <c r="H423" s="155"/>
      <c r="I423" s="1"/>
    </row>
    <row r="424" spans="1:9" s="10" customFormat="1" ht="18.75">
      <c r="A424" s="29"/>
      <c r="B424" s="30"/>
      <c r="C424" s="29"/>
      <c r="D424" s="29"/>
      <c r="E424" s="29"/>
      <c r="F424" s="29"/>
      <c r="G424" s="2"/>
      <c r="H424" s="155"/>
      <c r="I424" s="1"/>
    </row>
    <row r="425" spans="1:9" s="10" customFormat="1" ht="18.75">
      <c r="A425" s="29"/>
      <c r="B425" s="30"/>
      <c r="C425" s="29"/>
      <c r="D425" s="29"/>
      <c r="E425" s="29"/>
      <c r="F425" s="29"/>
      <c r="G425" s="2"/>
      <c r="H425" s="155"/>
      <c r="I425" s="1"/>
    </row>
    <row r="426" spans="1:9" s="10" customFormat="1" ht="18.75">
      <c r="A426" s="29"/>
      <c r="B426" s="30"/>
      <c r="C426" s="29"/>
      <c r="D426" s="29"/>
      <c r="E426" s="29"/>
      <c r="F426" s="29"/>
      <c r="G426" s="2"/>
      <c r="H426" s="155"/>
      <c r="I426" s="1"/>
    </row>
    <row r="427" spans="1:9" s="10" customFormat="1" ht="18.75">
      <c r="A427" s="29"/>
      <c r="B427" s="30"/>
      <c r="C427" s="29"/>
      <c r="D427" s="29"/>
      <c r="E427" s="29"/>
      <c r="F427" s="29"/>
      <c r="G427" s="2"/>
      <c r="H427" s="155"/>
      <c r="I427" s="1"/>
    </row>
    <row r="428" spans="1:9" s="10" customFormat="1" ht="18.75">
      <c r="A428" s="29"/>
      <c r="B428" s="30"/>
      <c r="C428" s="29"/>
      <c r="D428" s="29"/>
      <c r="E428" s="29"/>
      <c r="F428" s="29"/>
      <c r="G428" s="2"/>
      <c r="H428" s="155"/>
      <c r="I428" s="1"/>
    </row>
    <row r="429" spans="1:9" s="10" customFormat="1" ht="18.75">
      <c r="A429" s="29"/>
      <c r="B429" s="30"/>
      <c r="C429" s="29"/>
      <c r="D429" s="29"/>
      <c r="E429" s="29"/>
      <c r="F429" s="29"/>
      <c r="G429" s="2"/>
      <c r="H429" s="155"/>
      <c r="I429" s="1"/>
    </row>
    <row r="430" spans="1:9" s="10" customFormat="1" ht="18.75">
      <c r="A430" s="29"/>
      <c r="B430" s="30"/>
      <c r="C430" s="29"/>
      <c r="D430" s="29"/>
      <c r="E430" s="29"/>
      <c r="F430" s="29"/>
      <c r="G430" s="2"/>
      <c r="H430" s="155"/>
      <c r="I430" s="1"/>
    </row>
    <row r="431" spans="1:9" s="10" customFormat="1" ht="18.75">
      <c r="A431" s="29"/>
      <c r="B431" s="30"/>
      <c r="C431" s="29"/>
      <c r="D431" s="29"/>
      <c r="E431" s="29"/>
      <c r="F431" s="29"/>
      <c r="G431" s="2"/>
      <c r="H431" s="155"/>
      <c r="I431" s="1"/>
    </row>
    <row r="432" spans="1:9" s="10" customFormat="1" ht="18.75">
      <c r="A432" s="29"/>
      <c r="B432" s="30"/>
      <c r="C432" s="29"/>
      <c r="D432" s="29"/>
      <c r="E432" s="29"/>
      <c r="F432" s="29"/>
      <c r="G432" s="2"/>
      <c r="H432" s="155"/>
      <c r="I432" s="1"/>
    </row>
    <row r="433" spans="1:9" s="10" customFormat="1" ht="18.75">
      <c r="A433" s="29"/>
      <c r="B433" s="30"/>
      <c r="C433" s="29"/>
      <c r="D433" s="29"/>
      <c r="E433" s="29"/>
      <c r="F433" s="29"/>
      <c r="G433" s="2"/>
      <c r="H433" s="155"/>
      <c r="I433" s="1"/>
    </row>
    <row r="434" spans="1:9" s="10" customFormat="1" ht="18.75">
      <c r="A434" s="29"/>
      <c r="B434" s="30"/>
      <c r="C434" s="29"/>
      <c r="D434" s="29"/>
      <c r="E434" s="29"/>
      <c r="F434" s="29"/>
      <c r="G434" s="2"/>
      <c r="H434" s="155"/>
      <c r="I434" s="1"/>
    </row>
    <row r="435" spans="1:9" s="10" customFormat="1" ht="18.75">
      <c r="A435" s="29"/>
      <c r="B435" s="30"/>
      <c r="C435" s="29"/>
      <c r="D435" s="29"/>
      <c r="E435" s="29"/>
      <c r="F435" s="29"/>
      <c r="G435" s="2"/>
      <c r="H435" s="155"/>
      <c r="I435" s="1"/>
    </row>
    <row r="436" spans="1:9" s="10" customFormat="1" ht="18.75">
      <c r="A436" s="29"/>
      <c r="B436" s="30"/>
      <c r="C436" s="29"/>
      <c r="D436" s="29"/>
      <c r="E436" s="29"/>
      <c r="F436" s="29"/>
      <c r="G436" s="2"/>
      <c r="H436" s="155"/>
      <c r="I436" s="1"/>
    </row>
    <row r="437" spans="1:9" s="10" customFormat="1" ht="18.75">
      <c r="A437" s="29"/>
      <c r="B437" s="30"/>
      <c r="C437" s="29"/>
      <c r="D437" s="29"/>
      <c r="E437" s="29"/>
      <c r="F437" s="29"/>
      <c r="G437" s="2"/>
      <c r="H437" s="155"/>
      <c r="I437" s="1"/>
    </row>
    <row r="438" spans="1:9" s="10" customFormat="1" ht="18.75">
      <c r="A438" s="29"/>
      <c r="B438" s="30"/>
      <c r="C438" s="29"/>
      <c r="D438" s="29"/>
      <c r="E438" s="29"/>
      <c r="F438" s="29"/>
      <c r="G438" s="2"/>
      <c r="H438" s="155"/>
      <c r="I438" s="1"/>
    </row>
    <row r="439" spans="1:9" s="10" customFormat="1" ht="18.75">
      <c r="A439" s="29"/>
      <c r="B439" s="30"/>
      <c r="C439" s="29"/>
      <c r="D439" s="29"/>
      <c r="E439" s="29"/>
      <c r="F439" s="29"/>
      <c r="G439" s="2"/>
      <c r="H439" s="155"/>
      <c r="I439" s="1"/>
    </row>
    <row r="440" spans="1:9" s="10" customFormat="1" ht="18.75">
      <c r="A440" s="29"/>
      <c r="B440" s="30"/>
      <c r="C440" s="29"/>
      <c r="D440" s="29"/>
      <c r="E440" s="29"/>
      <c r="F440" s="29"/>
      <c r="G440" s="2"/>
      <c r="H440" s="155"/>
      <c r="I440" s="1"/>
    </row>
    <row r="441" spans="1:9" s="10" customFormat="1" ht="18.75">
      <c r="A441" s="29"/>
      <c r="B441" s="30"/>
      <c r="C441" s="29"/>
      <c r="D441" s="29"/>
      <c r="E441" s="29"/>
      <c r="F441" s="29"/>
      <c r="G441" s="2"/>
      <c r="H441" s="155"/>
      <c r="I441" s="1"/>
    </row>
    <row r="442" spans="1:9" s="10" customFormat="1" ht="18.75">
      <c r="A442" s="29"/>
      <c r="B442" s="30"/>
      <c r="C442" s="29"/>
      <c r="D442" s="29"/>
      <c r="E442" s="29"/>
      <c r="F442" s="29"/>
      <c r="G442" s="2"/>
      <c r="H442" s="155"/>
      <c r="I442" s="1"/>
    </row>
    <row r="443" spans="1:9" s="10" customFormat="1" ht="18.75">
      <c r="A443" s="29"/>
      <c r="B443" s="30"/>
      <c r="C443" s="29"/>
      <c r="D443" s="29"/>
      <c r="E443" s="29"/>
      <c r="F443" s="29"/>
      <c r="G443" s="2"/>
      <c r="H443" s="155"/>
      <c r="I443" s="1"/>
    </row>
    <row r="444" spans="1:9" s="10" customFormat="1" ht="18.75">
      <c r="A444" s="29"/>
      <c r="B444" s="30"/>
      <c r="C444" s="29"/>
      <c r="D444" s="29"/>
      <c r="E444" s="29"/>
      <c r="F444" s="29"/>
      <c r="G444" s="2"/>
      <c r="H444" s="155"/>
      <c r="I444" s="1"/>
    </row>
    <row r="445" spans="1:9" s="10" customFormat="1" ht="18.75">
      <c r="A445" s="29"/>
      <c r="B445" s="30"/>
      <c r="C445" s="29"/>
      <c r="D445" s="29"/>
      <c r="E445" s="29"/>
      <c r="F445" s="29"/>
      <c r="G445" s="2"/>
      <c r="H445" s="155"/>
      <c r="I445" s="1"/>
    </row>
    <row r="446" spans="1:9" s="10" customFormat="1" ht="18.75">
      <c r="A446" s="29"/>
      <c r="B446" s="30"/>
      <c r="C446" s="29"/>
      <c r="D446" s="29"/>
      <c r="E446" s="29"/>
      <c r="F446" s="29"/>
      <c r="G446" s="2"/>
      <c r="H446" s="155"/>
      <c r="I446" s="1"/>
    </row>
    <row r="447" spans="1:9" s="10" customFormat="1" ht="18.75">
      <c r="A447" s="29"/>
      <c r="B447" s="30"/>
      <c r="C447" s="29"/>
      <c r="D447" s="29"/>
      <c r="E447" s="29"/>
      <c r="F447" s="29"/>
      <c r="G447" s="2"/>
      <c r="H447" s="155"/>
      <c r="I447" s="1"/>
    </row>
    <row r="448" spans="1:9" s="10" customFormat="1" ht="18.75">
      <c r="A448" s="29"/>
      <c r="B448" s="30"/>
      <c r="C448" s="29"/>
      <c r="D448" s="29"/>
      <c r="E448" s="29"/>
      <c r="F448" s="29"/>
      <c r="G448" s="2"/>
      <c r="H448" s="155"/>
      <c r="I448" s="1"/>
    </row>
    <row r="449" spans="1:9" s="10" customFormat="1" ht="18.75">
      <c r="A449" s="29"/>
      <c r="B449" s="30"/>
      <c r="C449" s="29"/>
      <c r="D449" s="29"/>
      <c r="E449" s="29"/>
      <c r="F449" s="29"/>
      <c r="G449" s="2"/>
      <c r="H449" s="155"/>
      <c r="I449" s="1"/>
    </row>
    <row r="450" spans="1:9" s="10" customFormat="1" ht="18.75">
      <c r="A450" s="29"/>
      <c r="B450" s="30"/>
      <c r="C450" s="29"/>
      <c r="D450" s="29"/>
      <c r="E450" s="29"/>
      <c r="F450" s="29"/>
      <c r="G450" s="2"/>
      <c r="H450" s="155"/>
      <c r="I450" s="1"/>
    </row>
    <row r="451" spans="1:9" s="10" customFormat="1" ht="18.75">
      <c r="A451" s="29"/>
      <c r="B451" s="30"/>
      <c r="C451" s="29"/>
      <c r="D451" s="29"/>
      <c r="E451" s="29"/>
      <c r="F451" s="29"/>
      <c r="G451" s="2"/>
      <c r="H451" s="155"/>
      <c r="I451" s="1"/>
    </row>
    <row r="452" spans="1:9" s="10" customFormat="1" ht="18.75">
      <c r="A452" s="29"/>
      <c r="B452" s="30"/>
      <c r="C452" s="29"/>
      <c r="D452" s="29"/>
      <c r="E452" s="29"/>
      <c r="F452" s="29"/>
      <c r="G452" s="2"/>
      <c r="H452" s="155"/>
      <c r="I452" s="1"/>
    </row>
    <row r="453" spans="1:9" s="10" customFormat="1" ht="18.75">
      <c r="A453" s="29"/>
      <c r="B453" s="30"/>
      <c r="C453" s="29"/>
      <c r="D453" s="29"/>
      <c r="E453" s="29"/>
      <c r="F453" s="29"/>
      <c r="G453" s="2"/>
      <c r="H453" s="155"/>
      <c r="I453" s="1"/>
    </row>
    <row r="454" spans="1:9" s="10" customFormat="1" ht="18.75">
      <c r="A454" s="29"/>
      <c r="B454" s="30"/>
      <c r="C454" s="29"/>
      <c r="D454" s="29"/>
      <c r="E454" s="29"/>
      <c r="F454" s="29"/>
      <c r="G454" s="2"/>
      <c r="H454" s="155"/>
      <c r="I454" s="1"/>
    </row>
    <row r="455" spans="1:9" s="10" customFormat="1" ht="18.75">
      <c r="A455" s="29"/>
      <c r="B455" s="30"/>
      <c r="C455" s="29"/>
      <c r="D455" s="29"/>
      <c r="E455" s="29"/>
      <c r="F455" s="29"/>
      <c r="G455" s="2"/>
      <c r="H455" s="155"/>
      <c r="I455" s="1"/>
    </row>
    <row r="456" spans="1:9" s="10" customFormat="1" ht="18.75">
      <c r="A456" s="29"/>
      <c r="B456" s="30"/>
      <c r="C456" s="29"/>
      <c r="D456" s="29"/>
      <c r="E456" s="29"/>
      <c r="F456" s="29"/>
      <c r="G456" s="2"/>
      <c r="H456" s="155"/>
      <c r="I456" s="1"/>
    </row>
    <row r="457" spans="1:9" s="10" customFormat="1" ht="18.75">
      <c r="A457" s="29"/>
      <c r="B457" s="30"/>
      <c r="C457" s="29"/>
      <c r="D457" s="29"/>
      <c r="E457" s="29"/>
      <c r="F457" s="29"/>
      <c r="G457" s="2"/>
      <c r="H457" s="155"/>
      <c r="I457" s="1"/>
    </row>
    <row r="458" spans="1:9" s="10" customFormat="1" ht="18.75">
      <c r="A458" s="29"/>
      <c r="B458" s="30"/>
      <c r="C458" s="29"/>
      <c r="D458" s="29"/>
      <c r="E458" s="29"/>
      <c r="F458" s="29"/>
      <c r="G458" s="2"/>
      <c r="H458" s="155"/>
      <c r="I458" s="1"/>
    </row>
    <row r="459" spans="1:9" s="10" customFormat="1" ht="18.75">
      <c r="A459" s="29"/>
      <c r="B459" s="30"/>
      <c r="C459" s="29"/>
      <c r="D459" s="29"/>
      <c r="E459" s="29"/>
      <c r="F459" s="29"/>
      <c r="G459" s="2"/>
      <c r="H459" s="155"/>
      <c r="I459" s="1"/>
    </row>
    <row r="460" spans="1:9" s="10" customFormat="1" ht="18.75">
      <c r="A460" s="29"/>
      <c r="B460" s="30"/>
      <c r="C460" s="29"/>
      <c r="D460" s="29"/>
      <c r="E460" s="29"/>
      <c r="F460" s="29"/>
      <c r="G460" s="2"/>
      <c r="H460" s="155"/>
      <c r="I460" s="1"/>
    </row>
    <row r="461" spans="1:9" s="10" customFormat="1" ht="18.75">
      <c r="A461" s="29"/>
      <c r="B461" s="30"/>
      <c r="C461" s="29"/>
      <c r="D461" s="29"/>
      <c r="E461" s="29"/>
      <c r="F461" s="29"/>
      <c r="G461" s="2"/>
      <c r="H461" s="155"/>
      <c r="I461" s="1"/>
    </row>
    <row r="462" spans="1:9" s="10" customFormat="1" ht="18.75">
      <c r="A462" s="29"/>
      <c r="B462" s="30"/>
      <c r="C462" s="29"/>
      <c r="D462" s="29"/>
      <c r="E462" s="29"/>
      <c r="F462" s="29"/>
      <c r="G462" s="2"/>
      <c r="H462" s="155"/>
      <c r="I462" s="1"/>
    </row>
    <row r="463" spans="1:9" s="10" customFormat="1" ht="18.75">
      <c r="A463" s="29"/>
      <c r="B463" s="30"/>
      <c r="C463" s="29"/>
      <c r="D463" s="29"/>
      <c r="E463" s="29"/>
      <c r="F463" s="29"/>
      <c r="G463" s="2"/>
      <c r="H463" s="155"/>
      <c r="I463" s="1"/>
    </row>
    <row r="464" spans="1:9" s="10" customFormat="1" ht="18.75">
      <c r="A464" s="29"/>
      <c r="B464" s="30"/>
      <c r="C464" s="29"/>
      <c r="D464" s="29"/>
      <c r="E464" s="29"/>
      <c r="F464" s="29"/>
      <c r="G464" s="2"/>
      <c r="H464" s="155"/>
      <c r="I464" s="1"/>
    </row>
    <row r="465" spans="1:9" s="10" customFormat="1" ht="18.75">
      <c r="A465" s="29"/>
      <c r="B465" s="30"/>
      <c r="C465" s="29"/>
      <c r="D465" s="29"/>
      <c r="E465" s="29"/>
      <c r="F465" s="29"/>
      <c r="G465" s="2"/>
      <c r="H465" s="155"/>
      <c r="I465" s="1"/>
    </row>
    <row r="466" spans="1:9" s="10" customFormat="1" ht="18.75">
      <c r="A466" s="29"/>
      <c r="B466" s="30"/>
      <c r="C466" s="29"/>
      <c r="D466" s="29"/>
      <c r="E466" s="29"/>
      <c r="F466" s="29"/>
      <c r="G466" s="2"/>
      <c r="H466" s="155"/>
      <c r="I466" s="1"/>
    </row>
    <row r="467" spans="1:9" s="10" customFormat="1" ht="18.75">
      <c r="A467" s="29"/>
      <c r="B467" s="30"/>
      <c r="C467" s="29"/>
      <c r="D467" s="29"/>
      <c r="E467" s="29"/>
      <c r="F467" s="29"/>
      <c r="G467" s="2"/>
      <c r="H467" s="155"/>
      <c r="I467" s="1"/>
    </row>
    <row r="468" spans="1:9" s="10" customFormat="1" ht="18.75">
      <c r="A468" s="29"/>
      <c r="B468" s="30"/>
      <c r="C468" s="29"/>
      <c r="D468" s="29"/>
      <c r="E468" s="29"/>
      <c r="F468" s="29"/>
      <c r="G468" s="2"/>
      <c r="H468" s="155"/>
      <c r="I468" s="1"/>
    </row>
    <row r="469" spans="1:9" s="10" customFormat="1" ht="18.75">
      <c r="A469" s="29"/>
      <c r="B469" s="30"/>
      <c r="C469" s="29"/>
      <c r="D469" s="29"/>
      <c r="E469" s="29"/>
      <c r="F469" s="29"/>
      <c r="G469" s="2"/>
      <c r="H469" s="155"/>
      <c r="I469" s="1"/>
    </row>
    <row r="470" spans="1:9" s="10" customFormat="1" ht="18.75">
      <c r="A470" s="29"/>
      <c r="B470" s="30"/>
      <c r="C470" s="29"/>
      <c r="D470" s="29"/>
      <c r="E470" s="29"/>
      <c r="F470" s="29"/>
      <c r="G470" s="2"/>
      <c r="H470" s="155"/>
      <c r="I470" s="1"/>
    </row>
    <row r="471" spans="1:9" s="10" customFormat="1" ht="18.75">
      <c r="A471" s="29"/>
      <c r="B471" s="30"/>
      <c r="C471" s="29"/>
      <c r="D471" s="29"/>
      <c r="E471" s="29"/>
      <c r="F471" s="29"/>
      <c r="G471" s="2"/>
      <c r="H471" s="155"/>
      <c r="I471" s="1"/>
    </row>
    <row r="472" spans="1:9" s="10" customFormat="1" ht="18.75">
      <c r="A472" s="29"/>
      <c r="B472" s="30"/>
      <c r="C472" s="29"/>
      <c r="D472" s="29"/>
      <c r="E472" s="29"/>
      <c r="F472" s="29"/>
      <c r="G472" s="2"/>
      <c r="H472" s="155"/>
      <c r="I472" s="1"/>
    </row>
    <row r="473" spans="1:9" s="10" customFormat="1" ht="18.75">
      <c r="A473" s="29"/>
      <c r="B473" s="30"/>
      <c r="C473" s="29"/>
      <c r="D473" s="29"/>
      <c r="E473" s="29"/>
      <c r="F473" s="29"/>
      <c r="G473" s="2"/>
      <c r="H473" s="155"/>
      <c r="I473" s="1"/>
    </row>
    <row r="474" spans="1:9" s="10" customFormat="1" ht="18.75">
      <c r="A474" s="29"/>
      <c r="B474" s="30"/>
      <c r="C474" s="29"/>
      <c r="D474" s="29"/>
      <c r="E474" s="29"/>
      <c r="F474" s="29"/>
      <c r="G474" s="2"/>
      <c r="H474" s="155"/>
      <c r="I474" s="1"/>
    </row>
    <row r="475" spans="1:9" s="10" customFormat="1" ht="18.75">
      <c r="A475" s="29"/>
      <c r="B475" s="30"/>
      <c r="C475" s="29"/>
      <c r="D475" s="29"/>
      <c r="E475" s="29"/>
      <c r="F475" s="29"/>
      <c r="G475" s="2"/>
      <c r="H475" s="155"/>
      <c r="I475" s="1"/>
    </row>
    <row r="476" spans="1:9" s="10" customFormat="1" ht="18.75">
      <c r="A476" s="29"/>
      <c r="B476" s="30"/>
      <c r="C476" s="29"/>
      <c r="D476" s="29"/>
      <c r="E476" s="29"/>
      <c r="F476" s="29"/>
      <c r="G476" s="2"/>
      <c r="H476" s="155"/>
      <c r="I476" s="1"/>
    </row>
    <row r="477" spans="1:9" s="10" customFormat="1" ht="18.75">
      <c r="A477" s="29"/>
      <c r="B477" s="30"/>
      <c r="C477" s="29"/>
      <c r="D477" s="29"/>
      <c r="E477" s="29"/>
      <c r="F477" s="29"/>
      <c r="G477" s="2"/>
      <c r="H477" s="155"/>
      <c r="I477" s="1"/>
    </row>
    <row r="478" spans="1:9" s="10" customFormat="1" ht="18.75">
      <c r="A478" s="29"/>
      <c r="B478" s="30"/>
      <c r="C478" s="29"/>
      <c r="D478" s="29"/>
      <c r="E478" s="29"/>
      <c r="F478" s="29"/>
      <c r="G478" s="2"/>
      <c r="H478" s="155"/>
      <c r="I478" s="1"/>
    </row>
    <row r="479" spans="1:9" s="10" customFormat="1" ht="18.75">
      <c r="A479" s="29"/>
      <c r="B479" s="30"/>
      <c r="C479" s="29"/>
      <c r="D479" s="29"/>
      <c r="E479" s="29"/>
      <c r="F479" s="29"/>
      <c r="G479" s="2"/>
      <c r="H479" s="155"/>
      <c r="I479" s="1"/>
    </row>
    <row r="480" spans="1:9" s="10" customFormat="1" ht="18.75">
      <c r="A480" s="29"/>
      <c r="B480" s="30"/>
      <c r="C480" s="29"/>
      <c r="D480" s="29"/>
      <c r="E480" s="29"/>
      <c r="F480" s="29"/>
      <c r="G480" s="2"/>
      <c r="H480" s="155"/>
      <c r="I480" s="1"/>
    </row>
    <row r="481" spans="1:9" s="10" customFormat="1" ht="18.75">
      <c r="A481" s="29"/>
      <c r="B481" s="30"/>
      <c r="C481" s="29"/>
      <c r="D481" s="29"/>
      <c r="E481" s="29"/>
      <c r="F481" s="29"/>
      <c r="G481" s="2"/>
      <c r="H481" s="155"/>
      <c r="I481" s="1"/>
    </row>
    <row r="482" spans="1:9" s="10" customFormat="1" ht="18.75">
      <c r="A482" s="29"/>
      <c r="B482" s="30"/>
      <c r="C482" s="29"/>
      <c r="D482" s="29"/>
      <c r="E482" s="29"/>
      <c r="F482" s="29"/>
      <c r="G482" s="2"/>
      <c r="H482" s="155"/>
      <c r="I482" s="1"/>
    </row>
    <row r="483" spans="1:9" s="10" customFormat="1" ht="18.75">
      <c r="A483" s="29"/>
      <c r="B483" s="30"/>
      <c r="C483" s="29"/>
      <c r="D483" s="29"/>
      <c r="E483" s="29"/>
      <c r="F483" s="29"/>
      <c r="G483" s="2"/>
      <c r="H483" s="155"/>
      <c r="I483" s="1"/>
    </row>
    <row r="484" spans="1:9" s="10" customFormat="1" ht="18.75">
      <c r="A484" s="29"/>
      <c r="B484" s="30"/>
      <c r="C484" s="29"/>
      <c r="D484" s="29"/>
      <c r="E484" s="29"/>
      <c r="F484" s="29"/>
      <c r="G484" s="2"/>
      <c r="H484" s="155"/>
      <c r="I484" s="1"/>
    </row>
    <row r="485" spans="1:9" s="10" customFormat="1" ht="18.75">
      <c r="A485" s="29"/>
      <c r="B485" s="30"/>
      <c r="C485" s="29"/>
      <c r="D485" s="29"/>
      <c r="E485" s="29"/>
      <c r="F485" s="29"/>
      <c r="G485" s="2"/>
      <c r="H485" s="155"/>
      <c r="I485" s="1"/>
    </row>
    <row r="486" spans="1:9" s="10" customFormat="1" ht="18.75">
      <c r="A486" s="29"/>
      <c r="B486" s="30"/>
      <c r="C486" s="29"/>
      <c r="D486" s="29"/>
      <c r="E486" s="29"/>
      <c r="F486" s="29"/>
      <c r="G486" s="2"/>
      <c r="H486" s="155"/>
      <c r="I486" s="1"/>
    </row>
    <row r="487" spans="1:9" s="10" customFormat="1" ht="18.75">
      <c r="A487" s="29"/>
      <c r="B487" s="30"/>
      <c r="C487" s="29"/>
      <c r="D487" s="29"/>
      <c r="E487" s="29"/>
      <c r="F487" s="29"/>
      <c r="G487" s="2"/>
      <c r="H487" s="155"/>
      <c r="I487" s="1"/>
    </row>
    <row r="488" spans="1:9" s="10" customFormat="1" ht="18.75">
      <c r="A488" s="29"/>
      <c r="B488" s="30"/>
      <c r="C488" s="29"/>
      <c r="D488" s="29"/>
      <c r="E488" s="29"/>
      <c r="F488" s="29"/>
      <c r="G488" s="2"/>
      <c r="H488" s="155"/>
      <c r="I488" s="1"/>
    </row>
    <row r="489" spans="1:9" s="10" customFormat="1" ht="18.75">
      <c r="A489" s="29"/>
      <c r="B489" s="30"/>
      <c r="C489" s="29"/>
      <c r="D489" s="29"/>
      <c r="E489" s="29"/>
      <c r="F489" s="29"/>
      <c r="G489" s="2"/>
      <c r="H489" s="155"/>
      <c r="I489" s="1"/>
    </row>
    <row r="490" spans="1:9" s="10" customFormat="1" ht="18.75">
      <c r="A490" s="29"/>
      <c r="B490" s="30"/>
      <c r="C490" s="29"/>
      <c r="D490" s="29"/>
      <c r="E490" s="29"/>
      <c r="F490" s="29"/>
      <c r="G490" s="2"/>
      <c r="H490" s="155"/>
      <c r="I490" s="1"/>
    </row>
    <row r="491" spans="1:9" s="10" customFormat="1" ht="18.75">
      <c r="A491" s="29"/>
      <c r="B491" s="30"/>
      <c r="C491" s="29"/>
      <c r="D491" s="29"/>
      <c r="E491" s="29"/>
      <c r="F491" s="29"/>
      <c r="G491" s="2"/>
      <c r="H491" s="155"/>
      <c r="I491" s="1"/>
    </row>
    <row r="492" spans="1:9" s="10" customFormat="1" ht="18.75">
      <c r="A492" s="29"/>
      <c r="B492" s="30"/>
      <c r="C492" s="29"/>
      <c r="D492" s="29"/>
      <c r="E492" s="29"/>
      <c r="F492" s="29"/>
      <c r="G492" s="2"/>
      <c r="H492" s="155"/>
      <c r="I492" s="1"/>
    </row>
    <row r="493" spans="1:9" s="10" customFormat="1" ht="18.75">
      <c r="A493" s="29"/>
      <c r="B493" s="30"/>
      <c r="C493" s="29"/>
      <c r="D493" s="29"/>
      <c r="E493" s="29"/>
      <c r="F493" s="29"/>
      <c r="G493" s="2"/>
      <c r="H493" s="155"/>
      <c r="I493" s="1"/>
    </row>
    <row r="494" spans="1:9" s="10" customFormat="1" ht="18.75">
      <c r="A494" s="29"/>
      <c r="B494" s="30"/>
      <c r="C494" s="29"/>
      <c r="D494" s="29"/>
      <c r="E494" s="29"/>
      <c r="F494" s="29"/>
      <c r="G494" s="2"/>
      <c r="H494" s="155"/>
      <c r="I494" s="1"/>
    </row>
    <row r="495" spans="1:9" s="10" customFormat="1" ht="18.75">
      <c r="A495" s="29"/>
      <c r="B495" s="30"/>
      <c r="C495" s="29"/>
      <c r="D495" s="29"/>
      <c r="E495" s="29"/>
      <c r="F495" s="29"/>
      <c r="G495" s="2"/>
      <c r="H495" s="155"/>
      <c r="I495" s="1"/>
    </row>
    <row r="496" spans="1:9" s="10" customFormat="1" ht="18.75">
      <c r="A496" s="29"/>
      <c r="B496" s="30"/>
      <c r="C496" s="29"/>
      <c r="D496" s="29"/>
      <c r="E496" s="29"/>
      <c r="F496" s="29"/>
      <c r="G496" s="2"/>
      <c r="H496" s="155"/>
      <c r="I496" s="1"/>
    </row>
    <row r="497" spans="1:9" s="10" customFormat="1" ht="18.75">
      <c r="A497" s="29"/>
      <c r="B497" s="30"/>
      <c r="C497" s="29"/>
      <c r="D497" s="29"/>
      <c r="E497" s="29"/>
      <c r="F497" s="29"/>
      <c r="G497" s="2"/>
      <c r="H497" s="155"/>
      <c r="I497" s="1"/>
    </row>
    <row r="498" spans="1:9" s="10" customFormat="1" ht="18.75">
      <c r="A498" s="29"/>
      <c r="B498" s="30"/>
      <c r="C498" s="29"/>
      <c r="D498" s="29"/>
      <c r="E498" s="29"/>
      <c r="F498" s="29"/>
      <c r="G498" s="2"/>
      <c r="H498" s="155"/>
      <c r="I498" s="1"/>
    </row>
    <row r="499" spans="1:9" s="10" customFormat="1" ht="18.75">
      <c r="A499" s="29"/>
      <c r="B499" s="30"/>
      <c r="C499" s="29"/>
      <c r="D499" s="29"/>
      <c r="E499" s="29"/>
      <c r="F499" s="29"/>
      <c r="G499" s="2"/>
      <c r="H499" s="155"/>
      <c r="I499" s="1"/>
    </row>
    <row r="500" spans="1:9" s="10" customFormat="1" ht="18.75">
      <c r="A500" s="29"/>
      <c r="B500" s="30"/>
      <c r="C500" s="29"/>
      <c r="D500" s="29"/>
      <c r="E500" s="29"/>
      <c r="F500" s="29"/>
      <c r="G500" s="2"/>
      <c r="H500" s="155"/>
      <c r="I500" s="1"/>
    </row>
    <row r="501" spans="1:9" s="10" customFormat="1" ht="18.75">
      <c r="A501" s="29"/>
      <c r="B501" s="30"/>
      <c r="C501" s="29"/>
      <c r="D501" s="29"/>
      <c r="E501" s="29"/>
      <c r="F501" s="29"/>
      <c r="G501" s="2"/>
      <c r="H501" s="155"/>
      <c r="I501" s="1"/>
    </row>
    <row r="502" spans="1:9" s="10" customFormat="1" ht="18.75">
      <c r="A502" s="29"/>
      <c r="B502" s="30"/>
      <c r="C502" s="29"/>
      <c r="D502" s="29"/>
      <c r="E502" s="29"/>
      <c r="F502" s="29"/>
      <c r="G502" s="2"/>
      <c r="H502" s="155"/>
      <c r="I502" s="1"/>
    </row>
    <row r="503" spans="1:9" s="10" customFormat="1" ht="18.75">
      <c r="A503" s="29"/>
      <c r="B503" s="30"/>
      <c r="C503" s="29"/>
      <c r="D503" s="29"/>
      <c r="E503" s="29"/>
      <c r="F503" s="29"/>
      <c r="G503" s="2"/>
      <c r="H503" s="155"/>
      <c r="I503" s="1"/>
    </row>
    <row r="504" spans="1:9" s="10" customFormat="1" ht="18.75">
      <c r="A504" s="29"/>
      <c r="B504" s="30"/>
      <c r="C504" s="29"/>
      <c r="D504" s="29"/>
      <c r="E504" s="29"/>
      <c r="F504" s="29"/>
      <c r="G504" s="2"/>
      <c r="H504" s="155"/>
      <c r="I504" s="1"/>
    </row>
    <row r="505" spans="1:9" s="10" customFormat="1" ht="18.75">
      <c r="A505" s="29"/>
      <c r="B505" s="30"/>
      <c r="C505" s="29"/>
      <c r="D505" s="29"/>
      <c r="E505" s="29"/>
      <c r="F505" s="29"/>
      <c r="G505" s="2"/>
      <c r="H505" s="155"/>
      <c r="I505" s="1"/>
    </row>
    <row r="506" spans="1:9" s="10" customFormat="1" ht="18.75">
      <c r="A506" s="29"/>
      <c r="B506" s="30"/>
      <c r="C506" s="29"/>
      <c r="D506" s="29"/>
      <c r="E506" s="29"/>
      <c r="F506" s="29"/>
      <c r="G506" s="2"/>
      <c r="H506" s="155"/>
      <c r="I506" s="1"/>
    </row>
    <row r="507" spans="1:9" s="10" customFormat="1" ht="18.75">
      <c r="A507" s="29"/>
      <c r="B507" s="30"/>
      <c r="C507" s="29"/>
      <c r="D507" s="29"/>
      <c r="E507" s="29"/>
      <c r="F507" s="29"/>
      <c r="G507" s="2"/>
      <c r="H507" s="155"/>
      <c r="I507" s="1"/>
    </row>
    <row r="508" spans="1:9" s="10" customFormat="1" ht="18.75">
      <c r="A508" s="29"/>
      <c r="B508" s="30"/>
      <c r="C508" s="29"/>
      <c r="D508" s="29"/>
      <c r="E508" s="29"/>
      <c r="F508" s="29"/>
      <c r="G508" s="2"/>
      <c r="H508" s="155"/>
      <c r="I508" s="1"/>
    </row>
    <row r="509" spans="1:9" s="10" customFormat="1" ht="18.75">
      <c r="A509" s="29"/>
      <c r="B509" s="30"/>
      <c r="C509" s="29"/>
      <c r="D509" s="29"/>
      <c r="E509" s="29"/>
      <c r="F509" s="29"/>
      <c r="G509" s="2"/>
      <c r="H509" s="155"/>
      <c r="I509" s="1"/>
    </row>
    <row r="510" spans="1:9" s="10" customFormat="1" ht="18.75">
      <c r="A510" s="29"/>
      <c r="B510" s="30"/>
      <c r="C510" s="29"/>
      <c r="D510" s="29"/>
      <c r="E510" s="29"/>
      <c r="F510" s="29"/>
      <c r="G510" s="2"/>
      <c r="H510" s="155"/>
      <c r="I510" s="1"/>
    </row>
    <row r="511" spans="1:9" s="10" customFormat="1" ht="18.75">
      <c r="A511" s="29"/>
      <c r="B511" s="30"/>
      <c r="C511" s="29"/>
      <c r="D511" s="29"/>
      <c r="E511" s="29"/>
      <c r="F511" s="29"/>
      <c r="G511" s="2"/>
      <c r="H511" s="155"/>
      <c r="I511" s="1"/>
    </row>
    <row r="512" spans="1:9" s="10" customFormat="1" ht="18.75">
      <c r="A512" s="29"/>
      <c r="B512" s="30"/>
      <c r="C512" s="29"/>
      <c r="D512" s="29"/>
      <c r="E512" s="29"/>
      <c r="F512" s="29"/>
      <c r="G512" s="2"/>
      <c r="H512" s="155"/>
      <c r="I512" s="1"/>
    </row>
    <row r="513" spans="1:9" s="10" customFormat="1" ht="18.75">
      <c r="A513" s="29"/>
      <c r="B513" s="30"/>
      <c r="C513" s="29"/>
      <c r="D513" s="29"/>
      <c r="E513" s="29"/>
      <c r="F513" s="29"/>
      <c r="G513" s="2"/>
      <c r="H513" s="155"/>
      <c r="I513" s="1"/>
    </row>
    <row r="514" spans="1:9" s="10" customFormat="1" ht="18.75">
      <c r="A514" s="29"/>
      <c r="B514" s="30"/>
      <c r="C514" s="29"/>
      <c r="D514" s="29"/>
      <c r="E514" s="29"/>
      <c r="F514" s="29"/>
      <c r="G514" s="2"/>
      <c r="H514" s="155"/>
      <c r="I514" s="1"/>
    </row>
    <row r="515" spans="1:9" s="10" customFormat="1" ht="18.75">
      <c r="A515" s="29"/>
      <c r="B515" s="30"/>
      <c r="C515" s="29"/>
      <c r="D515" s="29"/>
      <c r="E515" s="29"/>
      <c r="F515" s="29"/>
      <c r="G515" s="2"/>
      <c r="H515" s="155"/>
      <c r="I515" s="1"/>
    </row>
    <row r="516" spans="1:9" s="10" customFormat="1" ht="18.75">
      <c r="A516" s="29"/>
      <c r="B516" s="30"/>
      <c r="C516" s="29"/>
      <c r="D516" s="29"/>
      <c r="E516" s="29"/>
      <c r="F516" s="29"/>
      <c r="G516" s="2"/>
      <c r="H516" s="155"/>
      <c r="I516" s="1"/>
    </row>
    <row r="517" spans="1:9" s="10" customFormat="1" ht="18.75">
      <c r="A517" s="29"/>
      <c r="B517" s="30"/>
      <c r="C517" s="29"/>
      <c r="D517" s="29"/>
      <c r="E517" s="29"/>
      <c r="F517" s="29"/>
      <c r="G517" s="2"/>
      <c r="H517" s="155"/>
      <c r="I517" s="1"/>
    </row>
    <row r="518" spans="1:9" s="10" customFormat="1" ht="18.75">
      <c r="A518" s="29"/>
      <c r="B518" s="30"/>
      <c r="C518" s="29"/>
      <c r="D518" s="29"/>
      <c r="E518" s="29"/>
      <c r="F518" s="29"/>
      <c r="G518" s="2"/>
      <c r="H518" s="155"/>
      <c r="I518" s="1"/>
    </row>
    <row r="519" spans="1:9" s="10" customFormat="1" ht="18.75">
      <c r="A519" s="29"/>
      <c r="B519" s="30"/>
      <c r="C519" s="29"/>
      <c r="D519" s="29"/>
      <c r="E519" s="29"/>
      <c r="F519" s="29"/>
      <c r="G519" s="2"/>
      <c r="H519" s="155"/>
      <c r="I519" s="1"/>
    </row>
    <row r="520" spans="1:9" s="10" customFormat="1" ht="18.75">
      <c r="A520" s="29"/>
      <c r="B520" s="30"/>
      <c r="C520" s="29"/>
      <c r="D520" s="29"/>
      <c r="E520" s="29"/>
      <c r="F520" s="29"/>
      <c r="G520" s="2"/>
      <c r="H520" s="155"/>
      <c r="I520" s="1"/>
    </row>
    <row r="521" spans="1:9" s="10" customFormat="1" ht="18.75">
      <c r="A521" s="29"/>
      <c r="B521" s="30"/>
      <c r="C521" s="29"/>
      <c r="D521" s="29"/>
      <c r="E521" s="29"/>
      <c r="F521" s="29"/>
      <c r="G521" s="2"/>
      <c r="H521" s="155"/>
      <c r="I521" s="1"/>
    </row>
    <row r="522" spans="1:9" s="10" customFormat="1" ht="18.75">
      <c r="A522" s="29"/>
      <c r="B522" s="30"/>
      <c r="C522" s="29"/>
      <c r="D522" s="29"/>
      <c r="E522" s="29"/>
      <c r="F522" s="29"/>
      <c r="G522" s="2"/>
      <c r="H522" s="155"/>
      <c r="I522" s="1"/>
    </row>
    <row r="523" spans="1:9" s="10" customFormat="1" ht="18.75">
      <c r="A523" s="29"/>
      <c r="B523" s="30"/>
      <c r="C523" s="29"/>
      <c r="D523" s="29"/>
      <c r="E523" s="29"/>
      <c r="F523" s="29"/>
      <c r="G523" s="2"/>
      <c r="H523" s="155"/>
      <c r="I523" s="1"/>
    </row>
    <row r="524" spans="1:9" s="10" customFormat="1" ht="18.75">
      <c r="A524" s="29"/>
      <c r="B524" s="30"/>
      <c r="C524" s="29"/>
      <c r="D524" s="29"/>
      <c r="E524" s="29"/>
      <c r="F524" s="29"/>
      <c r="G524" s="2"/>
      <c r="H524" s="155"/>
      <c r="I524" s="1"/>
    </row>
    <row r="525" spans="1:9" s="10" customFormat="1" ht="18.75">
      <c r="A525" s="29"/>
      <c r="B525" s="30"/>
      <c r="C525" s="29"/>
      <c r="D525" s="29"/>
      <c r="E525" s="29"/>
      <c r="F525" s="29"/>
      <c r="G525" s="2"/>
      <c r="H525" s="155"/>
      <c r="I525" s="1"/>
    </row>
    <row r="526" spans="1:9" s="10" customFormat="1" ht="18.75">
      <c r="A526" s="29"/>
      <c r="B526" s="30"/>
      <c r="C526" s="29"/>
      <c r="D526" s="29"/>
      <c r="E526" s="29"/>
      <c r="F526" s="29"/>
      <c r="G526" s="2"/>
      <c r="H526" s="155"/>
      <c r="I526" s="1"/>
    </row>
    <row r="527" spans="1:9" s="10" customFormat="1" ht="18.75">
      <c r="A527" s="29"/>
      <c r="B527" s="30"/>
      <c r="C527" s="29"/>
      <c r="D527" s="29"/>
      <c r="E527" s="29"/>
      <c r="F527" s="29"/>
      <c r="G527" s="2"/>
      <c r="H527" s="155"/>
      <c r="I527" s="1"/>
    </row>
    <row r="528" spans="1:9" s="10" customFormat="1" ht="18.75">
      <c r="A528" s="29"/>
      <c r="B528" s="30"/>
      <c r="C528" s="29"/>
      <c r="D528" s="29"/>
      <c r="E528" s="29"/>
      <c r="F528" s="29"/>
      <c r="G528" s="2"/>
      <c r="H528" s="155"/>
      <c r="I528" s="1"/>
    </row>
    <row r="529" spans="1:9" s="10" customFormat="1" ht="18.75">
      <c r="A529" s="29"/>
      <c r="B529" s="30"/>
      <c r="C529" s="29"/>
      <c r="D529" s="29"/>
      <c r="E529" s="29"/>
      <c r="F529" s="29"/>
      <c r="G529" s="2"/>
      <c r="H529" s="155"/>
      <c r="I529" s="1"/>
    </row>
    <row r="530" spans="1:9" s="10" customFormat="1" ht="18.75">
      <c r="A530" s="29"/>
      <c r="B530" s="30"/>
      <c r="C530" s="29"/>
      <c r="D530" s="29"/>
      <c r="E530" s="29"/>
      <c r="F530" s="29"/>
      <c r="G530" s="2"/>
      <c r="H530" s="155"/>
      <c r="I530" s="1"/>
    </row>
    <row r="531" spans="1:9" s="10" customFormat="1" ht="18.75">
      <c r="A531" s="29"/>
      <c r="B531" s="30"/>
      <c r="C531" s="29"/>
      <c r="D531" s="29"/>
      <c r="E531" s="29"/>
      <c r="F531" s="29"/>
      <c r="G531" s="2"/>
      <c r="H531" s="155"/>
      <c r="I531" s="1"/>
    </row>
    <row r="532" spans="1:9" s="10" customFormat="1" ht="18.75">
      <c r="A532" s="29"/>
      <c r="B532" s="30"/>
      <c r="C532" s="29"/>
      <c r="D532" s="29"/>
      <c r="E532" s="29"/>
      <c r="F532" s="29"/>
      <c r="G532" s="2"/>
      <c r="H532" s="155"/>
      <c r="I532" s="1"/>
    </row>
    <row r="533" spans="1:9" s="10" customFormat="1" ht="18.75">
      <c r="A533" s="29"/>
      <c r="B533" s="30"/>
      <c r="C533" s="29"/>
      <c r="D533" s="29"/>
      <c r="E533" s="29"/>
      <c r="F533" s="29"/>
      <c r="G533" s="2"/>
      <c r="H533" s="155"/>
      <c r="I533" s="1"/>
    </row>
    <row r="534" spans="1:9" s="10" customFormat="1" ht="18.75">
      <c r="A534" s="29"/>
      <c r="B534" s="30"/>
      <c r="C534" s="29"/>
      <c r="D534" s="29"/>
      <c r="E534" s="29"/>
      <c r="F534" s="29"/>
      <c r="G534" s="2"/>
      <c r="H534" s="155"/>
      <c r="I534" s="1"/>
    </row>
    <row r="535" spans="1:9" s="10" customFormat="1" ht="18.75">
      <c r="A535" s="29"/>
      <c r="B535" s="30"/>
      <c r="C535" s="29"/>
      <c r="D535" s="29"/>
      <c r="E535" s="29"/>
      <c r="F535" s="29"/>
      <c r="G535" s="2"/>
      <c r="H535" s="155"/>
      <c r="I535" s="1"/>
    </row>
    <row r="536" spans="1:9" s="10" customFormat="1" ht="18.75">
      <c r="A536" s="29"/>
      <c r="B536" s="30"/>
      <c r="C536" s="29"/>
      <c r="D536" s="29"/>
      <c r="E536" s="29"/>
      <c r="F536" s="29"/>
      <c r="G536" s="2"/>
      <c r="H536" s="155"/>
      <c r="I536" s="1"/>
    </row>
    <row r="537" spans="1:9" s="10" customFormat="1" ht="18.75">
      <c r="A537" s="29"/>
      <c r="B537" s="30"/>
      <c r="C537" s="29"/>
      <c r="D537" s="29"/>
      <c r="E537" s="29"/>
      <c r="F537" s="29"/>
      <c r="G537" s="2"/>
      <c r="H537" s="155"/>
      <c r="I537" s="1"/>
    </row>
    <row r="538" spans="1:9" s="10" customFormat="1" ht="18.75">
      <c r="A538" s="29"/>
      <c r="B538" s="30"/>
      <c r="C538" s="29"/>
      <c r="D538" s="29"/>
      <c r="E538" s="29"/>
      <c r="F538" s="29"/>
      <c r="G538" s="2"/>
      <c r="H538" s="155"/>
      <c r="I538" s="1"/>
    </row>
    <row r="539" spans="1:9" s="10" customFormat="1" ht="18.75">
      <c r="A539" s="29"/>
      <c r="B539" s="30"/>
      <c r="C539" s="29"/>
      <c r="D539" s="29"/>
      <c r="E539" s="29"/>
      <c r="F539" s="29"/>
      <c r="G539" s="2"/>
      <c r="H539" s="155"/>
      <c r="I539" s="1"/>
    </row>
    <row r="540" spans="1:9" s="10" customFormat="1" ht="18.75">
      <c r="A540" s="29"/>
      <c r="B540" s="30"/>
      <c r="C540" s="29"/>
      <c r="D540" s="29"/>
      <c r="E540" s="29"/>
      <c r="F540" s="29"/>
      <c r="G540" s="2"/>
      <c r="H540" s="155"/>
      <c r="I540" s="1"/>
    </row>
    <row r="541" spans="1:9" s="10" customFormat="1" ht="18.75">
      <c r="A541" s="29"/>
      <c r="B541" s="30"/>
      <c r="C541" s="29"/>
      <c r="D541" s="29"/>
      <c r="E541" s="29"/>
      <c r="F541" s="29"/>
      <c r="G541" s="2"/>
      <c r="H541" s="155"/>
      <c r="I541" s="1"/>
    </row>
    <row r="542" spans="1:9" s="10" customFormat="1" ht="18.75">
      <c r="A542" s="29"/>
      <c r="B542" s="30"/>
      <c r="C542" s="29"/>
      <c r="D542" s="29"/>
      <c r="E542" s="29"/>
      <c r="F542" s="29"/>
      <c r="G542" s="2"/>
      <c r="H542" s="155"/>
      <c r="I542" s="1"/>
    </row>
    <row r="543" spans="1:9" s="10" customFormat="1" ht="18.75">
      <c r="A543" s="29"/>
      <c r="B543" s="30"/>
      <c r="C543" s="29"/>
      <c r="D543" s="29"/>
      <c r="E543" s="29"/>
      <c r="F543" s="29"/>
      <c r="G543" s="2"/>
      <c r="H543" s="155"/>
      <c r="I543" s="1"/>
    </row>
    <row r="544" spans="1:9" s="10" customFormat="1" ht="18.75">
      <c r="A544" s="29"/>
      <c r="B544" s="30"/>
      <c r="C544" s="29"/>
      <c r="D544" s="29"/>
      <c r="E544" s="29"/>
      <c r="F544" s="29"/>
      <c r="G544" s="2"/>
      <c r="H544" s="155"/>
      <c r="I544" s="1"/>
    </row>
    <row r="545" spans="1:9" s="10" customFormat="1" ht="18.75">
      <c r="A545" s="29"/>
      <c r="B545" s="30"/>
      <c r="C545" s="29"/>
      <c r="D545" s="29"/>
      <c r="E545" s="29"/>
      <c r="F545" s="29"/>
      <c r="G545" s="2"/>
      <c r="H545" s="155"/>
      <c r="I545" s="1"/>
    </row>
    <row r="546" spans="1:9" s="10" customFormat="1" ht="18.75">
      <c r="A546" s="29"/>
      <c r="B546" s="30"/>
      <c r="C546" s="29"/>
      <c r="D546" s="29"/>
      <c r="E546" s="29"/>
      <c r="F546" s="29"/>
      <c r="G546" s="2"/>
      <c r="H546" s="155"/>
      <c r="I546" s="1"/>
    </row>
    <row r="547" spans="1:9" s="10" customFormat="1" ht="18.75">
      <c r="A547" s="29"/>
      <c r="B547" s="30"/>
      <c r="C547" s="29"/>
      <c r="D547" s="29"/>
      <c r="E547" s="29"/>
      <c r="F547" s="29"/>
      <c r="G547" s="2"/>
      <c r="H547" s="155"/>
      <c r="I547" s="1"/>
    </row>
    <row r="548" spans="1:9" s="10" customFormat="1" ht="18.75">
      <c r="A548" s="29"/>
      <c r="B548" s="30"/>
      <c r="C548" s="29"/>
      <c r="D548" s="29"/>
      <c r="E548" s="29"/>
      <c r="F548" s="29"/>
      <c r="G548" s="2"/>
      <c r="H548" s="155"/>
      <c r="I548" s="1"/>
    </row>
    <row r="549" spans="1:9" s="10" customFormat="1" ht="18.75">
      <c r="A549" s="29"/>
      <c r="B549" s="30"/>
      <c r="C549" s="29"/>
      <c r="D549" s="29"/>
      <c r="E549" s="29"/>
      <c r="F549" s="29"/>
      <c r="G549" s="2"/>
      <c r="H549" s="155"/>
      <c r="I549" s="1"/>
    </row>
    <row r="550" spans="1:9" s="10" customFormat="1" ht="18.75">
      <c r="A550" s="29"/>
      <c r="B550" s="30"/>
      <c r="C550" s="29"/>
      <c r="D550" s="29"/>
      <c r="E550" s="29"/>
      <c r="F550" s="29"/>
      <c r="G550" s="2"/>
      <c r="H550" s="155"/>
      <c r="I550" s="1"/>
    </row>
    <row r="551" spans="1:9" s="10" customFormat="1" ht="18.75">
      <c r="A551" s="29"/>
      <c r="B551" s="30"/>
      <c r="C551" s="29"/>
      <c r="D551" s="29"/>
      <c r="E551" s="29"/>
      <c r="F551" s="29"/>
      <c r="G551" s="2"/>
      <c r="H551" s="155"/>
      <c r="I551" s="1"/>
    </row>
    <row r="552" spans="1:9" s="10" customFormat="1" ht="18.75">
      <c r="A552" s="29"/>
      <c r="B552" s="30"/>
      <c r="C552" s="29"/>
      <c r="D552" s="29"/>
      <c r="E552" s="29"/>
      <c r="F552" s="29"/>
      <c r="G552" s="2"/>
      <c r="H552" s="155"/>
      <c r="I552" s="1"/>
    </row>
    <row r="553" spans="1:9" s="10" customFormat="1" ht="18.75">
      <c r="A553" s="29"/>
      <c r="B553" s="30"/>
      <c r="C553" s="29"/>
      <c r="D553" s="29"/>
      <c r="E553" s="29"/>
      <c r="F553" s="29"/>
      <c r="G553" s="2"/>
      <c r="H553" s="155"/>
      <c r="I553" s="1"/>
    </row>
    <row r="554" spans="1:9" s="10" customFormat="1" ht="18.75">
      <c r="A554" s="29"/>
      <c r="B554" s="30"/>
      <c r="C554" s="29"/>
      <c r="D554" s="29"/>
      <c r="E554" s="29"/>
      <c r="F554" s="29"/>
      <c r="G554" s="2"/>
      <c r="H554" s="155"/>
      <c r="I554" s="1"/>
    </row>
    <row r="555" spans="1:9" s="10" customFormat="1" ht="18.75">
      <c r="A555" s="29"/>
      <c r="B555" s="30"/>
      <c r="C555" s="29"/>
      <c r="D555" s="29"/>
      <c r="E555" s="29"/>
      <c r="F555" s="29"/>
      <c r="G555" s="2"/>
      <c r="H555" s="155"/>
      <c r="I555" s="1"/>
    </row>
    <row r="556" spans="1:9" s="10" customFormat="1" ht="18.75">
      <c r="A556" s="29"/>
      <c r="B556" s="30"/>
      <c r="C556" s="29"/>
      <c r="D556" s="29"/>
      <c r="E556" s="29"/>
      <c r="F556" s="29"/>
      <c r="G556" s="2"/>
      <c r="H556" s="155"/>
      <c r="I556" s="1"/>
    </row>
    <row r="557" spans="1:9" s="10" customFormat="1" ht="18.75">
      <c r="A557" s="29"/>
      <c r="B557" s="30"/>
      <c r="C557" s="29"/>
      <c r="D557" s="29"/>
      <c r="E557" s="29"/>
      <c r="F557" s="29"/>
      <c r="G557" s="2"/>
      <c r="H557" s="155"/>
      <c r="I557" s="1"/>
    </row>
    <row r="558" spans="1:9" s="10" customFormat="1" ht="18.75">
      <c r="A558" s="29"/>
      <c r="B558" s="30"/>
      <c r="C558" s="29"/>
      <c r="D558" s="29"/>
      <c r="E558" s="29"/>
      <c r="F558" s="29"/>
      <c r="G558" s="2"/>
      <c r="H558" s="155"/>
      <c r="I558" s="1"/>
    </row>
    <row r="559" spans="1:9" s="10" customFormat="1" ht="18.75">
      <c r="A559" s="29"/>
      <c r="B559" s="30"/>
      <c r="C559" s="29"/>
      <c r="D559" s="29"/>
      <c r="E559" s="29"/>
      <c r="F559" s="29"/>
      <c r="G559" s="2"/>
      <c r="H559" s="155"/>
      <c r="I559" s="1"/>
    </row>
    <row r="560" spans="1:9" s="10" customFormat="1" ht="18.75">
      <c r="A560" s="29"/>
      <c r="B560" s="30"/>
      <c r="C560" s="29"/>
      <c r="D560" s="29"/>
      <c r="E560" s="29"/>
      <c r="F560" s="29"/>
      <c r="G560" s="2"/>
      <c r="H560" s="155"/>
      <c r="I560" s="1"/>
    </row>
    <row r="561" spans="1:9" s="10" customFormat="1" ht="18.75">
      <c r="A561" s="29"/>
      <c r="B561" s="30"/>
      <c r="C561" s="29"/>
      <c r="D561" s="29"/>
      <c r="E561" s="29"/>
      <c r="F561" s="29"/>
      <c r="G561" s="2"/>
      <c r="H561" s="155"/>
      <c r="I561" s="1"/>
    </row>
    <row r="562" spans="1:9" s="10" customFormat="1" ht="18.75">
      <c r="A562" s="29"/>
      <c r="B562" s="30"/>
      <c r="C562" s="29"/>
      <c r="D562" s="29"/>
      <c r="E562" s="29"/>
      <c r="F562" s="29"/>
      <c r="G562" s="2"/>
      <c r="H562" s="155"/>
      <c r="I562" s="1"/>
    </row>
    <row r="563" spans="1:9" s="10" customFormat="1" ht="18.75">
      <c r="A563" s="29"/>
      <c r="B563" s="30"/>
      <c r="C563" s="29"/>
      <c r="D563" s="29"/>
      <c r="E563" s="29"/>
      <c r="F563" s="29"/>
      <c r="G563" s="2"/>
      <c r="H563" s="155"/>
      <c r="I563" s="1"/>
    </row>
    <row r="564" spans="1:9" s="10" customFormat="1" ht="18.75">
      <c r="A564" s="29"/>
      <c r="B564" s="30"/>
      <c r="C564" s="29"/>
      <c r="D564" s="29"/>
      <c r="E564" s="29"/>
      <c r="F564" s="29"/>
      <c r="G564" s="2"/>
      <c r="H564" s="155"/>
      <c r="I564" s="1"/>
    </row>
    <row r="565" spans="1:9" s="10" customFormat="1" ht="18.75">
      <c r="A565" s="29"/>
      <c r="B565" s="30"/>
      <c r="C565" s="29"/>
      <c r="D565" s="29"/>
      <c r="E565" s="29"/>
      <c r="F565" s="29"/>
      <c r="G565" s="2"/>
      <c r="H565" s="155"/>
      <c r="I565" s="1"/>
    </row>
    <row r="566" spans="1:9" s="10" customFormat="1" ht="18.75">
      <c r="A566" s="29"/>
      <c r="B566" s="30"/>
      <c r="C566" s="29"/>
      <c r="D566" s="29"/>
      <c r="E566" s="29"/>
      <c r="F566" s="29"/>
      <c r="G566" s="2"/>
      <c r="H566" s="155"/>
      <c r="I566" s="1"/>
    </row>
    <row r="567" spans="1:9" s="10" customFormat="1" ht="18.75">
      <c r="A567" s="29"/>
      <c r="B567" s="30"/>
      <c r="C567" s="29"/>
      <c r="D567" s="29"/>
      <c r="E567" s="29"/>
      <c r="F567" s="29"/>
      <c r="G567" s="2"/>
      <c r="H567" s="155"/>
      <c r="I567" s="1"/>
    </row>
    <row r="568" spans="1:9" s="10" customFormat="1" ht="18.75">
      <c r="A568" s="29"/>
      <c r="B568" s="30"/>
      <c r="C568" s="29"/>
      <c r="D568" s="29"/>
      <c r="E568" s="29"/>
      <c r="F568" s="29"/>
      <c r="G568" s="2"/>
      <c r="H568" s="155"/>
      <c r="I568" s="1"/>
    </row>
    <row r="569" spans="1:9" s="10" customFormat="1" ht="18.75">
      <c r="A569" s="29"/>
      <c r="B569" s="30"/>
      <c r="C569" s="29"/>
      <c r="D569" s="29"/>
      <c r="E569" s="29"/>
      <c r="F569" s="29"/>
      <c r="G569" s="2"/>
      <c r="H569" s="155"/>
      <c r="I569" s="1"/>
    </row>
    <row r="570" spans="1:9" s="10" customFormat="1" ht="18.75">
      <c r="A570" s="29"/>
      <c r="B570" s="30"/>
      <c r="C570" s="29"/>
      <c r="D570" s="29"/>
      <c r="E570" s="29"/>
      <c r="F570" s="29"/>
      <c r="G570" s="2"/>
      <c r="H570" s="155"/>
      <c r="I570" s="1"/>
    </row>
    <row r="571" spans="1:9" s="10" customFormat="1" ht="18.75">
      <c r="A571" s="29"/>
      <c r="B571" s="30"/>
      <c r="C571" s="29"/>
      <c r="D571" s="29"/>
      <c r="E571" s="29"/>
      <c r="F571" s="29"/>
      <c r="G571" s="2"/>
      <c r="H571" s="155"/>
      <c r="I571" s="1"/>
    </row>
    <row r="572" spans="1:9" s="10" customFormat="1" ht="18.75">
      <c r="A572" s="29"/>
      <c r="B572" s="30"/>
      <c r="C572" s="29"/>
      <c r="D572" s="29"/>
      <c r="E572" s="29"/>
      <c r="F572" s="29"/>
      <c r="G572" s="2"/>
      <c r="H572" s="155"/>
      <c r="I572" s="1"/>
    </row>
    <row r="573" spans="1:9" s="10" customFormat="1" ht="18.75">
      <c r="A573" s="29"/>
      <c r="B573" s="30"/>
      <c r="C573" s="29"/>
      <c r="D573" s="29"/>
      <c r="E573" s="29"/>
      <c r="F573" s="29"/>
      <c r="G573" s="2"/>
      <c r="H573" s="155"/>
      <c r="I573" s="1"/>
    </row>
    <row r="574" spans="1:9" s="10" customFormat="1" ht="18.75">
      <c r="A574" s="29"/>
      <c r="B574" s="30"/>
      <c r="C574" s="29"/>
      <c r="D574" s="29"/>
      <c r="E574" s="29"/>
      <c r="F574" s="29"/>
      <c r="G574" s="2"/>
      <c r="H574" s="155"/>
      <c r="I574" s="1"/>
    </row>
    <row r="575" spans="1:9" s="10" customFormat="1" ht="18.75">
      <c r="A575" s="29"/>
      <c r="B575" s="30"/>
      <c r="C575" s="29"/>
      <c r="D575" s="29"/>
      <c r="E575" s="29"/>
      <c r="F575" s="29"/>
      <c r="G575" s="2"/>
      <c r="H575" s="155"/>
      <c r="I575" s="1"/>
    </row>
    <row r="576" spans="1:9" s="10" customFormat="1" ht="18.75">
      <c r="A576" s="29"/>
      <c r="B576" s="30"/>
      <c r="C576" s="29"/>
      <c r="D576" s="29"/>
      <c r="E576" s="29"/>
      <c r="F576" s="29"/>
      <c r="G576" s="2"/>
      <c r="H576" s="155"/>
      <c r="I576" s="1"/>
    </row>
    <row r="577" spans="1:9" s="10" customFormat="1" ht="18.75">
      <c r="A577" s="29"/>
      <c r="B577" s="30"/>
      <c r="C577" s="29"/>
      <c r="D577" s="29"/>
      <c r="E577" s="29"/>
      <c r="F577" s="29"/>
      <c r="G577" s="2"/>
      <c r="H577" s="155"/>
      <c r="I577" s="1"/>
    </row>
    <row r="578" spans="1:9" s="10" customFormat="1" ht="18.75">
      <c r="A578" s="29"/>
      <c r="B578" s="30"/>
      <c r="C578" s="29"/>
      <c r="D578" s="29"/>
      <c r="E578" s="29"/>
      <c r="F578" s="29"/>
      <c r="G578" s="2"/>
      <c r="H578" s="155"/>
      <c r="I578" s="1"/>
    </row>
    <row r="579" spans="1:9" s="10" customFormat="1" ht="18.75">
      <c r="A579" s="29"/>
      <c r="B579" s="30"/>
      <c r="C579" s="29"/>
      <c r="D579" s="29"/>
      <c r="E579" s="29"/>
      <c r="F579" s="29"/>
      <c r="G579" s="2"/>
      <c r="H579" s="155"/>
      <c r="I579" s="1"/>
    </row>
    <row r="580" spans="1:9" s="10" customFormat="1" ht="18.75">
      <c r="A580" s="29"/>
      <c r="B580" s="30"/>
      <c r="C580" s="29"/>
      <c r="D580" s="29"/>
      <c r="E580" s="29"/>
      <c r="F580" s="29"/>
      <c r="G580" s="2"/>
      <c r="H580" s="155"/>
      <c r="I580" s="1"/>
    </row>
    <row r="581" spans="1:9" s="10" customFormat="1" ht="18.75">
      <c r="A581" s="29"/>
      <c r="B581" s="30"/>
      <c r="C581" s="29"/>
      <c r="D581" s="29"/>
      <c r="E581" s="29"/>
      <c r="F581" s="29"/>
      <c r="G581" s="2"/>
      <c r="H581" s="155"/>
      <c r="I581" s="1"/>
    </row>
    <row r="582" spans="1:9" s="10" customFormat="1" ht="18.75">
      <c r="A582" s="29"/>
      <c r="B582" s="30"/>
      <c r="C582" s="29"/>
      <c r="D582" s="29"/>
      <c r="E582" s="29"/>
      <c r="F582" s="29"/>
      <c r="G582" s="2"/>
      <c r="H582" s="155"/>
      <c r="I582" s="1"/>
    </row>
    <row r="583" spans="1:9" s="10" customFormat="1" ht="18.75">
      <c r="A583" s="29"/>
      <c r="B583" s="30"/>
      <c r="C583" s="29"/>
      <c r="D583" s="29"/>
      <c r="E583" s="29"/>
      <c r="F583" s="29"/>
      <c r="G583" s="2"/>
      <c r="H583" s="155"/>
      <c r="I583" s="1"/>
    </row>
    <row r="584" spans="1:9" s="10" customFormat="1" ht="18.75">
      <c r="A584" s="29"/>
      <c r="B584" s="30"/>
      <c r="C584" s="29"/>
      <c r="D584" s="29"/>
      <c r="E584" s="29"/>
      <c r="F584" s="29"/>
      <c r="G584" s="2"/>
      <c r="H584" s="155"/>
      <c r="I584" s="1"/>
    </row>
    <row r="585" spans="1:9" s="10" customFormat="1" ht="18.75">
      <c r="A585" s="29"/>
      <c r="B585" s="30"/>
      <c r="C585" s="29"/>
      <c r="D585" s="29"/>
      <c r="E585" s="29"/>
      <c r="F585" s="29"/>
      <c r="G585" s="2"/>
      <c r="H585" s="155"/>
      <c r="I585" s="1"/>
    </row>
    <row r="586" spans="1:9" s="10" customFormat="1" ht="18.75">
      <c r="A586" s="29"/>
      <c r="B586" s="30"/>
      <c r="C586" s="29"/>
      <c r="D586" s="29"/>
      <c r="E586" s="29"/>
      <c r="F586" s="29"/>
      <c r="G586" s="2"/>
      <c r="H586" s="155"/>
      <c r="I586" s="1"/>
    </row>
    <row r="587" spans="1:9" s="10" customFormat="1" ht="18.75">
      <c r="A587" s="29"/>
      <c r="B587" s="30"/>
      <c r="C587" s="29"/>
      <c r="D587" s="29"/>
      <c r="E587" s="29"/>
      <c r="F587" s="29"/>
      <c r="G587" s="2"/>
      <c r="H587" s="155"/>
      <c r="I587" s="1"/>
    </row>
    <row r="588" spans="1:9" s="10" customFormat="1" ht="18.75">
      <c r="A588" s="29"/>
      <c r="B588" s="30"/>
      <c r="C588" s="29"/>
      <c r="D588" s="29"/>
      <c r="E588" s="29"/>
      <c r="F588" s="29"/>
      <c r="G588" s="2"/>
      <c r="H588" s="155"/>
      <c r="I588" s="1"/>
    </row>
    <row r="589" spans="1:9" s="10" customFormat="1" ht="18.75">
      <c r="A589" s="29"/>
      <c r="B589" s="30"/>
      <c r="C589" s="29"/>
      <c r="D589" s="29"/>
      <c r="E589" s="29"/>
      <c r="F589" s="29"/>
      <c r="G589" s="2"/>
      <c r="H589" s="155"/>
      <c r="I589" s="1"/>
    </row>
    <row r="590" spans="1:9" s="10" customFormat="1" ht="18.75">
      <c r="A590" s="29"/>
      <c r="B590" s="30"/>
      <c r="C590" s="29"/>
      <c r="D590" s="29"/>
      <c r="E590" s="29"/>
      <c r="F590" s="29"/>
      <c r="G590" s="2"/>
      <c r="H590" s="155"/>
      <c r="I590" s="1"/>
    </row>
    <row r="591" spans="1:9" s="10" customFormat="1" ht="18.75">
      <c r="A591" s="29"/>
      <c r="B591" s="30"/>
      <c r="C591" s="29"/>
      <c r="D591" s="29"/>
      <c r="E591" s="29"/>
      <c r="F591" s="29"/>
      <c r="G591" s="2"/>
      <c r="H591" s="155"/>
      <c r="I591" s="1"/>
    </row>
    <row r="592" spans="1:9" s="10" customFormat="1" ht="18.75">
      <c r="A592" s="29"/>
      <c r="B592" s="30"/>
      <c r="C592" s="29"/>
      <c r="D592" s="29"/>
      <c r="E592" s="29"/>
      <c r="F592" s="29"/>
      <c r="G592" s="2"/>
      <c r="H592" s="155"/>
      <c r="I592" s="1"/>
    </row>
    <row r="593" spans="1:9" s="10" customFormat="1" ht="18.75">
      <c r="A593" s="29"/>
      <c r="B593" s="30"/>
      <c r="C593" s="29"/>
      <c r="D593" s="29"/>
      <c r="E593" s="29"/>
      <c r="F593" s="29"/>
      <c r="G593" s="2"/>
      <c r="H593" s="155"/>
      <c r="I593" s="1"/>
    </row>
    <row r="594" spans="1:9" s="10" customFormat="1" ht="18.75">
      <c r="A594" s="29"/>
      <c r="B594" s="30"/>
      <c r="C594" s="29"/>
      <c r="D594" s="29"/>
      <c r="E594" s="29"/>
      <c r="F594" s="29"/>
      <c r="G594" s="2"/>
      <c r="H594" s="155"/>
      <c r="I594" s="1"/>
    </row>
    <row r="595" spans="1:9" s="10" customFormat="1" ht="18.75">
      <c r="A595" s="29"/>
      <c r="B595" s="30"/>
      <c r="C595" s="29"/>
      <c r="D595" s="29"/>
      <c r="E595" s="29"/>
      <c r="F595" s="29"/>
      <c r="G595" s="2"/>
      <c r="H595" s="155"/>
      <c r="I595" s="1"/>
    </row>
    <row r="596" spans="1:9" s="10" customFormat="1" ht="18.75">
      <c r="A596" s="29"/>
      <c r="B596" s="30"/>
      <c r="C596" s="29"/>
      <c r="D596" s="29"/>
      <c r="E596" s="29"/>
      <c r="F596" s="29"/>
      <c r="G596" s="2"/>
      <c r="H596" s="155"/>
      <c r="I596" s="1"/>
    </row>
    <row r="597" spans="1:9" s="10" customFormat="1" ht="18.75">
      <c r="A597" s="29"/>
      <c r="B597" s="30"/>
      <c r="C597" s="29"/>
      <c r="D597" s="29"/>
      <c r="E597" s="29"/>
      <c r="F597" s="29"/>
      <c r="G597" s="2"/>
      <c r="H597" s="155"/>
      <c r="I597" s="1"/>
    </row>
    <row r="598" spans="1:9" s="10" customFormat="1" ht="18.75">
      <c r="A598" s="29"/>
      <c r="B598" s="30"/>
      <c r="C598" s="29"/>
      <c r="D598" s="29"/>
      <c r="E598" s="29"/>
      <c r="F598" s="29"/>
      <c r="G598" s="2"/>
      <c r="H598" s="155"/>
      <c r="I598" s="1"/>
    </row>
    <row r="599" spans="1:9" s="10" customFormat="1" ht="18.75">
      <c r="A599" s="29"/>
      <c r="B599" s="30"/>
      <c r="C599" s="29"/>
      <c r="D599" s="29"/>
      <c r="E599" s="29"/>
      <c r="F599" s="29"/>
      <c r="G599" s="2"/>
      <c r="H599" s="155"/>
      <c r="I599" s="1"/>
    </row>
    <row r="600" spans="1:9" s="10" customFormat="1" ht="18.75">
      <c r="A600" s="29"/>
      <c r="B600" s="30"/>
      <c r="C600" s="29"/>
      <c r="D600" s="29"/>
      <c r="E600" s="29"/>
      <c r="F600" s="29"/>
      <c r="G600" s="2"/>
      <c r="H600" s="155"/>
      <c r="I600" s="1"/>
    </row>
    <row r="601" spans="1:9" s="10" customFormat="1" ht="18.75">
      <c r="A601" s="29"/>
      <c r="B601" s="30"/>
      <c r="C601" s="29"/>
      <c r="D601" s="29"/>
      <c r="E601" s="29"/>
      <c r="F601" s="29"/>
      <c r="G601" s="2"/>
      <c r="H601" s="155"/>
      <c r="I601" s="1"/>
    </row>
    <row r="602" spans="1:9" s="10" customFormat="1" ht="18.75">
      <c r="A602" s="29"/>
      <c r="B602" s="30"/>
      <c r="C602" s="29"/>
      <c r="D602" s="29"/>
      <c r="E602" s="29"/>
      <c r="F602" s="29"/>
      <c r="G602" s="2"/>
      <c r="H602" s="155"/>
      <c r="I602" s="1"/>
    </row>
    <row r="603" spans="1:9" s="10" customFormat="1" ht="18.75">
      <c r="A603" s="29"/>
      <c r="B603" s="30"/>
      <c r="C603" s="29"/>
      <c r="D603" s="31"/>
      <c r="E603" s="28"/>
      <c r="F603" s="29"/>
      <c r="G603" s="2"/>
      <c r="H603" s="155"/>
      <c r="I603" s="1"/>
    </row>
    <row r="604" spans="1:9" s="10" customFormat="1" ht="18.75">
      <c r="A604" s="29"/>
      <c r="B604" s="30"/>
      <c r="C604" s="29"/>
      <c r="D604" s="31"/>
      <c r="E604" s="28"/>
      <c r="F604" s="29"/>
      <c r="G604" s="2"/>
      <c r="H604" s="155"/>
      <c r="I604" s="1"/>
    </row>
  </sheetData>
  <sheetProtection/>
  <mergeCells count="149">
    <mergeCell ref="A1:I4"/>
    <mergeCell ref="C148:D148"/>
    <mergeCell ref="C155:D155"/>
    <mergeCell ref="C191:D191"/>
    <mergeCell ref="C210:D210"/>
    <mergeCell ref="C266:D266"/>
    <mergeCell ref="C220:D220"/>
    <mergeCell ref="C215:D215"/>
    <mergeCell ref="C216:D216"/>
    <mergeCell ref="C217:D217"/>
    <mergeCell ref="A5:H5"/>
    <mergeCell ref="A6:H6"/>
    <mergeCell ref="A7:H7"/>
    <mergeCell ref="C171:D171"/>
    <mergeCell ref="C168:D168"/>
    <mergeCell ref="C166:D166"/>
    <mergeCell ref="C167:D167"/>
    <mergeCell ref="C154:D154"/>
    <mergeCell ref="C161:D161"/>
    <mergeCell ref="C164:D164"/>
    <mergeCell ref="C174:D174"/>
    <mergeCell ref="C198:D198"/>
    <mergeCell ref="C203:D203"/>
    <mergeCell ref="C218:D218"/>
    <mergeCell ref="C147:D147"/>
    <mergeCell ref="C165:D165"/>
    <mergeCell ref="C169:D169"/>
    <mergeCell ref="C186:D186"/>
    <mergeCell ref="C178:D178"/>
    <mergeCell ref="C185:D185"/>
    <mergeCell ref="C182:D182"/>
    <mergeCell ref="C199:D199"/>
    <mergeCell ref="C193:D193"/>
    <mergeCell ref="C181:D181"/>
    <mergeCell ref="C180:D180"/>
    <mergeCell ref="C184:D184"/>
    <mergeCell ref="C183:D183"/>
    <mergeCell ref="C189:D189"/>
    <mergeCell ref="C194:D194"/>
    <mergeCell ref="C188:D188"/>
    <mergeCell ref="C207:D207"/>
    <mergeCell ref="C206:D206"/>
    <mergeCell ref="C202:D202"/>
    <mergeCell ref="C197:D197"/>
    <mergeCell ref="C214:D214"/>
    <mergeCell ref="C208:D208"/>
    <mergeCell ref="C205:D205"/>
    <mergeCell ref="C200:D200"/>
    <mergeCell ref="C219:D219"/>
    <mergeCell ref="C230:D230"/>
    <mergeCell ref="C231:D231"/>
    <mergeCell ref="C226:D226"/>
    <mergeCell ref="C233:D233"/>
    <mergeCell ref="C212:D212"/>
    <mergeCell ref="C228:D228"/>
    <mergeCell ref="C190:D190"/>
    <mergeCell ref="C267:D267"/>
    <mergeCell ref="C222:D222"/>
    <mergeCell ref="C221:D221"/>
    <mergeCell ref="C263:D263"/>
    <mergeCell ref="C264:D264"/>
    <mergeCell ref="C238:D238"/>
    <mergeCell ref="C265:D265"/>
    <mergeCell ref="C257:D257"/>
    <mergeCell ref="C234:D234"/>
    <mergeCell ref="C283:D283"/>
    <mergeCell ref="C192:D192"/>
    <mergeCell ref="C187:D187"/>
    <mergeCell ref="C195:D195"/>
    <mergeCell ref="C279:D279"/>
    <mergeCell ref="C201:D201"/>
    <mergeCell ref="C240:D240"/>
    <mergeCell ref="C232:D232"/>
    <mergeCell ref="C276:D276"/>
    <mergeCell ref="C272:D272"/>
    <mergeCell ref="C176:D176"/>
    <mergeCell ref="C227:D227"/>
    <mergeCell ref="C204:D204"/>
    <mergeCell ref="C213:D213"/>
    <mergeCell ref="C209:D209"/>
    <mergeCell ref="C211:D211"/>
    <mergeCell ref="C179:D179"/>
    <mergeCell ref="C223:D223"/>
    <mergeCell ref="C224:D224"/>
    <mergeCell ref="C225:D225"/>
    <mergeCell ref="C162:D162"/>
    <mergeCell ref="C229:D229"/>
    <mergeCell ref="C196:D196"/>
    <mergeCell ref="C159:D159"/>
    <mergeCell ref="C172:D172"/>
    <mergeCell ref="C170:D170"/>
    <mergeCell ref="C177:D177"/>
    <mergeCell ref="C173:D173"/>
    <mergeCell ref="C175:D175"/>
    <mergeCell ref="C163:D163"/>
    <mergeCell ref="C160:D160"/>
    <mergeCell ref="C157:D157"/>
    <mergeCell ref="C152:D152"/>
    <mergeCell ref="C149:D149"/>
    <mergeCell ref="C150:D150"/>
    <mergeCell ref="C156:D156"/>
    <mergeCell ref="C153:D153"/>
    <mergeCell ref="B9:E9"/>
    <mergeCell ref="B28:E28"/>
    <mergeCell ref="A54:E54"/>
    <mergeCell ref="A136:E136"/>
    <mergeCell ref="C145:D145"/>
    <mergeCell ref="C146:D146"/>
    <mergeCell ref="C143:D143"/>
    <mergeCell ref="B26:F26"/>
    <mergeCell ref="C144:D144"/>
    <mergeCell ref="C281:H281"/>
    <mergeCell ref="C282:H282"/>
    <mergeCell ref="C275:D275"/>
    <mergeCell ref="C273:D273"/>
    <mergeCell ref="C277:D277"/>
    <mergeCell ref="C270:D270"/>
    <mergeCell ref="C271:D271"/>
    <mergeCell ref="C278:D278"/>
    <mergeCell ref="C262:D262"/>
    <mergeCell ref="C246:D246"/>
    <mergeCell ref="C247:D247"/>
    <mergeCell ref="C248:D248"/>
    <mergeCell ref="C249:D249"/>
    <mergeCell ref="C235:D235"/>
    <mergeCell ref="C236:D236"/>
    <mergeCell ref="C237:D237"/>
    <mergeCell ref="C261:D261"/>
    <mergeCell ref="C253:D253"/>
    <mergeCell ref="I134:I135"/>
    <mergeCell ref="C158:D158"/>
    <mergeCell ref="C260:D260"/>
    <mergeCell ref="C151:D151"/>
    <mergeCell ref="C259:D259"/>
    <mergeCell ref="C241:D241"/>
    <mergeCell ref="C242:D242"/>
    <mergeCell ref="C243:D243"/>
    <mergeCell ref="C244:D244"/>
    <mergeCell ref="C252:D252"/>
    <mergeCell ref="C268:D268"/>
    <mergeCell ref="C269:D269"/>
    <mergeCell ref="C254:D254"/>
    <mergeCell ref="C255:D255"/>
    <mergeCell ref="C256:D256"/>
    <mergeCell ref="C239:D239"/>
    <mergeCell ref="C258:D258"/>
    <mergeCell ref="C245:D245"/>
    <mergeCell ref="C250:D250"/>
    <mergeCell ref="C251:D251"/>
  </mergeCells>
  <printOptions horizontalCentered="1"/>
  <pageMargins left="0.196850393700787" right="0.236220472440945" top="0.748031496062992" bottom="0.748031496062992" header="0.31496062992126" footer="0.31496062992126"/>
  <pageSetup horizontalDpi="600" verticalDpi="600" orientation="landscape" paperSize="9" scale="70" r:id="rId1"/>
  <headerFooter>
    <oddFooter>&amp;C&amp;P</oddFooter>
  </headerFooter>
  <ignoredErrors>
    <ignoredError sqref="E165" formulaRange="1"/>
    <ignoredError sqref="F4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6" max="6" width="34.8515625" style="0" customWidth="1"/>
    <col min="7" max="7" width="18.8515625" style="0" customWidth="1"/>
  </cols>
  <sheetData>
    <row r="1" spans="1:7" ht="15.75">
      <c r="A1" s="13"/>
      <c r="B1" s="13"/>
      <c r="C1" s="13"/>
      <c r="D1" s="13"/>
      <c r="E1" s="13"/>
      <c r="F1" s="14"/>
      <c r="G1" s="13"/>
    </row>
    <row r="2" spans="1:7" ht="15.75">
      <c r="A2" s="15"/>
      <c r="B2" s="15"/>
      <c r="C2" s="15"/>
      <c r="D2" s="15"/>
      <c r="E2" s="15"/>
      <c r="F2" s="16"/>
      <c r="G2" s="13"/>
    </row>
    <row r="3" spans="1:7" ht="18.75">
      <c r="A3" s="15"/>
      <c r="B3" s="15"/>
      <c r="C3" s="270" t="s">
        <v>209</v>
      </c>
      <c r="D3" s="270"/>
      <c r="E3" s="270"/>
      <c r="F3" s="270"/>
      <c r="G3" s="13"/>
    </row>
    <row r="4" spans="1:7" ht="18.75">
      <c r="A4" s="15"/>
      <c r="B4" s="15"/>
      <c r="C4" s="270" t="s">
        <v>210</v>
      </c>
      <c r="D4" s="270"/>
      <c r="E4" s="270"/>
      <c r="F4" s="270"/>
      <c r="G4" s="13"/>
    </row>
    <row r="5" spans="1:7" ht="15.75">
      <c r="A5" s="15"/>
      <c r="B5" s="15"/>
      <c r="C5" s="15"/>
      <c r="D5" s="15"/>
      <c r="E5" s="15"/>
      <c r="F5" s="16"/>
      <c r="G5" s="13"/>
    </row>
    <row r="6" spans="1:7" ht="15.75">
      <c r="A6" s="15"/>
      <c r="B6" s="15"/>
      <c r="C6" s="15"/>
      <c r="D6" s="15"/>
      <c r="E6" s="15"/>
      <c r="F6" s="16"/>
      <c r="G6" s="13"/>
    </row>
    <row r="7" spans="1:7" ht="18.75">
      <c r="A7" s="15"/>
      <c r="B7" s="15"/>
      <c r="C7" s="15"/>
      <c r="D7" s="15"/>
      <c r="E7" s="15"/>
      <c r="F7" s="21"/>
      <c r="G7" s="13"/>
    </row>
    <row r="8" spans="1:7" ht="15.75">
      <c r="A8" s="272"/>
      <c r="B8" s="273"/>
      <c r="C8" s="273"/>
      <c r="D8" s="273"/>
      <c r="E8" s="273"/>
      <c r="F8" s="273"/>
      <c r="G8" s="13"/>
    </row>
    <row r="9" spans="1:7" ht="15.75">
      <c r="A9" s="15"/>
      <c r="B9" s="15"/>
      <c r="C9" s="15"/>
      <c r="D9" s="15"/>
      <c r="E9" s="15"/>
      <c r="F9" s="16"/>
      <c r="G9" s="13"/>
    </row>
    <row r="10" spans="1:7" ht="15.75">
      <c r="A10" s="15"/>
      <c r="B10" s="15"/>
      <c r="C10" s="15"/>
      <c r="D10" s="15"/>
      <c r="E10" s="15"/>
      <c r="F10" s="16"/>
      <c r="G10" s="13"/>
    </row>
    <row r="11" spans="1:7" ht="15.75">
      <c r="A11" s="15"/>
      <c r="B11" s="15"/>
      <c r="C11" s="15"/>
      <c r="D11" s="15"/>
      <c r="E11" s="15"/>
      <c r="F11" s="16"/>
      <c r="G11" s="13"/>
    </row>
    <row r="12" spans="1:7" ht="15.75">
      <c r="A12" s="15"/>
      <c r="B12" s="15"/>
      <c r="C12" s="15"/>
      <c r="D12" s="15"/>
      <c r="E12" s="15"/>
      <c r="F12" s="16"/>
      <c r="G12" s="13"/>
    </row>
    <row r="13" spans="1:7" ht="15.75">
      <c r="A13" s="15"/>
      <c r="B13" s="15"/>
      <c r="C13" s="15"/>
      <c r="D13" s="15"/>
      <c r="E13" s="15"/>
      <c r="F13" s="16"/>
      <c r="G13" s="13"/>
    </row>
    <row r="14" spans="1:7" ht="15.75">
      <c r="A14" s="15"/>
      <c r="B14" s="15"/>
      <c r="C14" s="15"/>
      <c r="D14" s="15"/>
      <c r="E14" s="15"/>
      <c r="F14" s="16"/>
      <c r="G14" s="13"/>
    </row>
    <row r="15" spans="1:7" ht="15.75">
      <c r="A15" s="15"/>
      <c r="B15" s="15"/>
      <c r="C15" s="15"/>
      <c r="D15" s="15"/>
      <c r="E15" s="15"/>
      <c r="F15" s="16"/>
      <c r="G15" s="13"/>
    </row>
    <row r="16" spans="1:7" ht="15.75">
      <c r="A16" s="15"/>
      <c r="B16" s="15"/>
      <c r="C16" s="15"/>
      <c r="D16" s="15"/>
      <c r="E16" s="15"/>
      <c r="F16" s="16"/>
      <c r="G16" s="13"/>
    </row>
    <row r="17" spans="1:7" ht="15.75">
      <c r="A17" s="15"/>
      <c r="B17" s="15"/>
      <c r="C17" s="15"/>
      <c r="D17" s="15"/>
      <c r="E17" s="15"/>
      <c r="F17" s="16"/>
      <c r="G17" s="13"/>
    </row>
    <row r="18" spans="1:7" ht="15.75">
      <c r="A18" s="15"/>
      <c r="B18" s="15"/>
      <c r="C18" s="15"/>
      <c r="D18" s="15"/>
      <c r="E18" s="15"/>
      <c r="F18" s="16"/>
      <c r="G18" s="13"/>
    </row>
    <row r="19" spans="1:7" ht="15.75">
      <c r="A19" s="15"/>
      <c r="B19" s="15"/>
      <c r="C19" s="15"/>
      <c r="D19" s="15"/>
      <c r="E19" s="15"/>
      <c r="F19" s="16"/>
      <c r="G19" s="13"/>
    </row>
    <row r="20" spans="1:7" ht="15.75">
      <c r="A20" s="274"/>
      <c r="B20" s="275"/>
      <c r="C20" s="275"/>
      <c r="D20" s="275"/>
      <c r="E20" s="275"/>
      <c r="F20" s="275"/>
      <c r="G20" s="13"/>
    </row>
    <row r="21" spans="1:7" ht="18.75">
      <c r="A21" s="276" t="s">
        <v>398</v>
      </c>
      <c r="B21" s="265"/>
      <c r="C21" s="265"/>
      <c r="D21" s="265"/>
      <c r="E21" s="265"/>
      <c r="F21" s="265"/>
      <c r="G21" s="13"/>
    </row>
    <row r="22" spans="1:7" ht="16.5">
      <c r="A22" s="271" t="s">
        <v>280</v>
      </c>
      <c r="B22" s="273"/>
      <c r="C22" s="273"/>
      <c r="D22" s="273"/>
      <c r="E22" s="273"/>
      <c r="F22" s="273"/>
      <c r="G22" s="13"/>
    </row>
    <row r="23" spans="1:7" ht="18.75" customHeight="1">
      <c r="A23" s="277" t="s">
        <v>213</v>
      </c>
      <c r="B23" s="277"/>
      <c r="C23" s="277"/>
      <c r="D23" s="277"/>
      <c r="E23" s="277"/>
      <c r="F23" s="277"/>
      <c r="G23" s="13"/>
    </row>
    <row r="24" spans="1:7" ht="15.75">
      <c r="A24" s="278"/>
      <c r="B24" s="279"/>
      <c r="C24" s="279"/>
      <c r="D24" s="279"/>
      <c r="E24" s="279"/>
      <c r="F24" s="279"/>
      <c r="G24" s="279"/>
    </row>
    <row r="25" spans="1:7" ht="15.75">
      <c r="A25" s="15"/>
      <c r="B25" s="15"/>
      <c r="C25" s="15"/>
      <c r="D25" s="15"/>
      <c r="E25" s="15"/>
      <c r="F25" s="16"/>
      <c r="G25" s="13"/>
    </row>
    <row r="26" spans="1:7" ht="15.75">
      <c r="A26" s="15"/>
      <c r="B26" s="15"/>
      <c r="C26" s="15"/>
      <c r="D26" s="15"/>
      <c r="E26" s="15"/>
      <c r="F26" s="16"/>
      <c r="G26" s="13"/>
    </row>
    <row r="27" spans="1:7" ht="15.75">
      <c r="A27" s="15"/>
      <c r="B27" s="15"/>
      <c r="C27" s="15"/>
      <c r="D27" s="15"/>
      <c r="E27" s="15"/>
      <c r="F27" s="16"/>
      <c r="G27" s="13"/>
    </row>
    <row r="28" spans="1:7" ht="15.75">
      <c r="A28" s="15"/>
      <c r="B28" s="15"/>
      <c r="C28" s="15"/>
      <c r="D28" s="15"/>
      <c r="E28" s="15"/>
      <c r="F28" s="16"/>
      <c r="G28" s="13"/>
    </row>
    <row r="29" spans="1:7" ht="15.75">
      <c r="A29" s="15"/>
      <c r="B29" s="15"/>
      <c r="C29" s="15"/>
      <c r="D29" s="15"/>
      <c r="E29" s="15"/>
      <c r="F29" s="16"/>
      <c r="G29" s="13"/>
    </row>
    <row r="30" spans="1:7" ht="15.75">
      <c r="A30" s="15"/>
      <c r="B30" s="15"/>
      <c r="C30" s="15"/>
      <c r="D30" s="15"/>
      <c r="E30" s="15"/>
      <c r="F30" s="16"/>
      <c r="G30" s="13"/>
    </row>
    <row r="31" spans="1:7" ht="15.75">
      <c r="A31" s="15"/>
      <c r="B31" s="15"/>
      <c r="C31" s="15"/>
      <c r="D31" s="15"/>
      <c r="E31" s="15"/>
      <c r="F31" s="16"/>
      <c r="G31" s="13"/>
    </row>
    <row r="32" spans="1:7" ht="15.75">
      <c r="A32" s="15"/>
      <c r="B32" s="15"/>
      <c r="C32" s="15"/>
      <c r="D32" s="15"/>
      <c r="E32" s="15"/>
      <c r="F32" s="16"/>
      <c r="G32" s="13"/>
    </row>
    <row r="33" spans="1:7" ht="15.75">
      <c r="A33" s="15"/>
      <c r="B33" s="15"/>
      <c r="C33" s="13"/>
      <c r="D33" s="13"/>
      <c r="E33" s="13"/>
      <c r="F33" s="13"/>
      <c r="G33" s="13"/>
    </row>
    <row r="34" spans="1:7" ht="15.75">
      <c r="A34" s="15"/>
      <c r="B34" s="15"/>
      <c r="C34" s="15"/>
      <c r="D34" s="15"/>
      <c r="E34" s="15"/>
      <c r="F34" s="16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G40" s="13"/>
    </row>
    <row r="45" spans="1:6" ht="18.75">
      <c r="A45" s="271" t="s">
        <v>400</v>
      </c>
      <c r="B45" s="271"/>
      <c r="C45" s="271"/>
      <c r="D45" s="271"/>
      <c r="E45" s="265"/>
      <c r="F45" s="265"/>
    </row>
  </sheetData>
  <sheetProtection/>
  <mergeCells count="9">
    <mergeCell ref="C3:F3"/>
    <mergeCell ref="C4:F4"/>
    <mergeCell ref="A45:F45"/>
    <mergeCell ref="A8:F8"/>
    <mergeCell ref="A22:F22"/>
    <mergeCell ref="A20:F20"/>
    <mergeCell ref="A21:F21"/>
    <mergeCell ref="A23:F23"/>
    <mergeCell ref="A24:G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Ibro</cp:lastModifiedBy>
  <cp:lastPrinted>2017-11-23T14:03:02Z</cp:lastPrinted>
  <dcterms:created xsi:type="dcterms:W3CDTF">2014-10-26T03:22:11Z</dcterms:created>
  <dcterms:modified xsi:type="dcterms:W3CDTF">2018-01-26T09:26:26Z</dcterms:modified>
  <cp:category/>
  <cp:version/>
  <cp:contentType/>
  <cp:contentStatus/>
</cp:coreProperties>
</file>